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n_srv_file\users\335a\For_all\Годовой отчет за 2020 год\04. Отчет за 2020 год\На ПРАВИТЕЛЬСТВО\"/>
    </mc:Choice>
  </mc:AlternateContent>
  <bookViews>
    <workbookView minimized="1" xWindow="0" yWindow="0" windowWidth="24000" windowHeight="9435"/>
  </bookViews>
  <sheets>
    <sheet name="год" sheetId="1" r:id="rId1"/>
  </sheets>
  <definedNames>
    <definedName name="_xlnm.Print_Titles" localSheetId="0">год!$A:$A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G11" i="1" l="1"/>
  <c r="B35" i="1" l="1"/>
  <c r="GD28" i="1"/>
  <c r="GD29" i="1"/>
  <c r="GD30" i="1"/>
  <c r="GD31" i="1"/>
  <c r="GC29" i="1"/>
  <c r="GC30" i="1"/>
  <c r="GD12" i="1"/>
  <c r="FO13" i="1"/>
  <c r="EA19" i="1"/>
  <c r="EA20" i="1"/>
  <c r="DZ20" i="1"/>
  <c r="DU12" i="1"/>
  <c r="DV12" i="1"/>
  <c r="DL31" i="1"/>
  <c r="DK31" i="1"/>
  <c r="DG29" i="1"/>
  <c r="CW13" i="1"/>
  <c r="CQ15" i="1"/>
  <c r="CR15" i="1"/>
  <c r="CR12" i="1"/>
  <c r="CM29" i="1"/>
  <c r="CM30" i="1"/>
  <c r="CM31" i="1"/>
  <c r="CM32" i="1"/>
  <c r="CL29" i="1"/>
  <c r="CL30" i="1"/>
  <c r="CL31" i="1"/>
  <c r="CL32" i="1"/>
  <c r="CC31" i="1"/>
  <c r="CC21" i="1"/>
  <c r="CC22" i="1"/>
  <c r="CB21" i="1"/>
  <c r="CB22" i="1"/>
  <c r="AO34" i="1"/>
  <c r="AN34" i="1"/>
  <c r="AO21" i="1"/>
  <c r="AN21" i="1"/>
  <c r="AO12" i="1"/>
  <c r="AO13" i="1"/>
  <c r="AO14" i="1"/>
  <c r="AN13" i="1"/>
  <c r="AE20" i="1"/>
  <c r="AD20" i="1"/>
  <c r="K30" i="1"/>
  <c r="J30" i="1"/>
  <c r="K17" i="1"/>
  <c r="K18" i="1"/>
  <c r="K19" i="1"/>
  <c r="J17" i="1"/>
  <c r="J18" i="1"/>
  <c r="J19" i="1"/>
  <c r="EU14" i="1"/>
  <c r="EU15" i="1"/>
  <c r="EU16" i="1"/>
  <c r="EU17" i="1"/>
  <c r="EU18" i="1"/>
  <c r="ET14" i="1"/>
  <c r="ET15" i="1"/>
  <c r="ET16" i="1"/>
  <c r="ET17" i="1"/>
  <c r="ET18" i="1"/>
  <c r="GE25" i="1" l="1"/>
  <c r="FZ25" i="1"/>
  <c r="FU25" i="1"/>
  <c r="FP25" i="1"/>
  <c r="FF25" i="1"/>
  <c r="EQ25" i="1"/>
  <c r="EL25" i="1"/>
  <c r="EG25" i="1"/>
  <c r="EB25" i="1"/>
  <c r="DW25" i="1"/>
  <c r="DR25" i="1"/>
  <c r="CS25" i="1"/>
  <c r="CN25" i="1"/>
  <c r="CI25" i="1"/>
  <c r="CD25" i="1"/>
  <c r="BY25" i="1"/>
  <c r="BT25" i="1"/>
  <c r="BO25" i="1"/>
  <c r="BJ25" i="1"/>
  <c r="BE25" i="1"/>
  <c r="AP25" i="1"/>
  <c r="AK25" i="1"/>
  <c r="AF25" i="1"/>
  <c r="AA25" i="1"/>
  <c r="V25" i="1"/>
  <c r="Q25" i="1"/>
  <c r="L25" i="1"/>
  <c r="G25" i="1"/>
  <c r="AX24" i="1" l="1"/>
  <c r="AX20" i="1"/>
  <c r="FM25" i="1" l="1"/>
  <c r="FM11" i="1"/>
  <c r="FL11" i="1"/>
  <c r="EU13" i="1"/>
  <c r="ET13" i="1"/>
  <c r="AV11" i="1"/>
  <c r="B24" i="1"/>
  <c r="D13" i="1"/>
  <c r="D14" i="1"/>
  <c r="D15" i="1"/>
  <c r="D16" i="1"/>
  <c r="D17" i="1"/>
  <c r="D18" i="1"/>
  <c r="D19" i="1"/>
  <c r="D20" i="1"/>
  <c r="D21" i="1"/>
  <c r="D22" i="1"/>
  <c r="D23" i="1"/>
  <c r="D24" i="1"/>
  <c r="D26" i="1"/>
  <c r="D27" i="1"/>
  <c r="D28" i="1"/>
  <c r="D29" i="1"/>
  <c r="D30" i="1"/>
  <c r="D31" i="1"/>
  <c r="D32" i="1"/>
  <c r="D33" i="1"/>
  <c r="D34" i="1"/>
  <c r="C13" i="1"/>
  <c r="C14" i="1"/>
  <c r="C15" i="1"/>
  <c r="C16" i="1"/>
  <c r="C17" i="1"/>
  <c r="C18" i="1"/>
  <c r="C19" i="1"/>
  <c r="C20" i="1"/>
  <c r="C21" i="1"/>
  <c r="C22" i="1"/>
  <c r="C23" i="1"/>
  <c r="C24" i="1"/>
  <c r="C26" i="1"/>
  <c r="C27" i="1"/>
  <c r="C28" i="1"/>
  <c r="C29" i="1"/>
  <c r="C30" i="1"/>
  <c r="C31" i="1"/>
  <c r="C32" i="1"/>
  <c r="C33" i="1"/>
  <c r="C34" i="1"/>
  <c r="C12" i="1"/>
  <c r="D12" i="1"/>
  <c r="B13" i="1"/>
  <c r="B14" i="1"/>
  <c r="B15" i="1"/>
  <c r="B16" i="1"/>
  <c r="B17" i="1"/>
  <c r="B18" i="1"/>
  <c r="B19" i="1"/>
  <c r="B20" i="1"/>
  <c r="B21" i="1"/>
  <c r="B22" i="1"/>
  <c r="B23" i="1"/>
  <c r="B26" i="1"/>
  <c r="B27" i="1"/>
  <c r="B28" i="1"/>
  <c r="B29" i="1"/>
  <c r="B30" i="1"/>
  <c r="B31" i="1"/>
  <c r="B32" i="1"/>
  <c r="B33" i="1"/>
  <c r="B34" i="1"/>
  <c r="B12" i="1"/>
  <c r="GF25" i="1"/>
  <c r="GG25" i="1"/>
  <c r="GD32" i="1"/>
  <c r="GD33" i="1"/>
  <c r="GD34" i="1"/>
  <c r="GC33" i="1"/>
  <c r="GC34" i="1"/>
  <c r="GD14" i="1"/>
  <c r="GD15" i="1"/>
  <c r="GD16" i="1"/>
  <c r="GD17" i="1"/>
  <c r="GD18" i="1"/>
  <c r="GD19" i="1"/>
  <c r="GD21" i="1"/>
  <c r="GD22" i="1"/>
  <c r="GD23" i="1"/>
  <c r="GC16" i="1"/>
  <c r="GC17" i="1"/>
  <c r="GC18" i="1"/>
  <c r="GC19" i="1"/>
  <c r="GA25" i="1"/>
  <c r="GB25" i="1"/>
  <c r="FV25" i="1"/>
  <c r="FW25" i="1"/>
  <c r="FQ25" i="1"/>
  <c r="FR25" i="1"/>
  <c r="FO26" i="1"/>
  <c r="FO27" i="1"/>
  <c r="FL25" i="1"/>
  <c r="FO25" i="1" s="1"/>
  <c r="FK25" i="1"/>
  <c r="FK11" i="1" s="1"/>
  <c r="FK10" i="1" s="1"/>
  <c r="FO12" i="1"/>
  <c r="FG25" i="1"/>
  <c r="FH25" i="1"/>
  <c r="EW25" i="1"/>
  <c r="EX25" i="1"/>
  <c r="EU28" i="1"/>
  <c r="ET28" i="1"/>
  <c r="EU24" i="1"/>
  <c r="ET24" i="1"/>
  <c r="ER25" i="1"/>
  <c r="ES25" i="1"/>
  <c r="EM25" i="1"/>
  <c r="EN25" i="1"/>
  <c r="EH25" i="1"/>
  <c r="EI25" i="1"/>
  <c r="EF15" i="1"/>
  <c r="EF21" i="1"/>
  <c r="EF25" i="1"/>
  <c r="EF31" i="1"/>
  <c r="EC25" i="1"/>
  <c r="ED25" i="1"/>
  <c r="EA34" i="1"/>
  <c r="DZ34" i="1"/>
  <c r="EA16" i="1"/>
  <c r="EA21" i="1"/>
  <c r="EA22" i="1"/>
  <c r="DZ16" i="1"/>
  <c r="DZ21" i="1"/>
  <c r="DZ22" i="1"/>
  <c r="DX25" i="1"/>
  <c r="DY25" i="1"/>
  <c r="DS25" i="1"/>
  <c r="DT25" i="1"/>
  <c r="DQ21" i="1"/>
  <c r="DD25" i="1"/>
  <c r="DE25" i="1"/>
  <c r="CW28" i="1"/>
  <c r="CV28" i="1"/>
  <c r="CV29" i="1"/>
  <c r="CV30" i="1"/>
  <c r="CT25" i="1"/>
  <c r="CU25" i="1"/>
  <c r="CR34" i="1"/>
  <c r="CQ34" i="1"/>
  <c r="CO25" i="1"/>
  <c r="CP25" i="1"/>
  <c r="CM22" i="1"/>
  <c r="CL22" i="1"/>
  <c r="CJ25" i="1"/>
  <c r="CK25" i="1"/>
  <c r="CE25" i="1"/>
  <c r="CF25" i="1"/>
  <c r="CC34" i="1"/>
  <c r="CB34" i="1"/>
  <c r="BZ25" i="1"/>
  <c r="CA25" i="1"/>
  <c r="BX13" i="1"/>
  <c r="BW13" i="1"/>
  <c r="BX23" i="1"/>
  <c r="BW23" i="1"/>
  <c r="BU25" i="1"/>
  <c r="BV25" i="1"/>
  <c r="BP25" i="1"/>
  <c r="BQ25" i="1"/>
  <c r="BN27" i="1"/>
  <c r="BM27" i="1"/>
  <c r="BK25" i="1"/>
  <c r="BL25" i="1"/>
  <c r="BF25" i="1"/>
  <c r="BG25" i="1"/>
  <c r="BD24" i="1"/>
  <c r="BD19" i="1"/>
  <c r="BD20" i="1"/>
  <c r="BC20" i="1"/>
  <c r="BB25" i="1"/>
  <c r="BA25" i="1"/>
  <c r="AY19" i="1"/>
  <c r="AY20" i="1"/>
  <c r="AY24" i="1"/>
  <c r="AY28" i="1"/>
  <c r="AV25" i="1"/>
  <c r="AW25" i="1"/>
  <c r="AU25" i="1"/>
  <c r="AQ25" i="1"/>
  <c r="AR25" i="1"/>
  <c r="AO32" i="1"/>
  <c r="AN32" i="1"/>
  <c r="AL25" i="1"/>
  <c r="AM25" i="1"/>
  <c r="AG25" i="1"/>
  <c r="AH25" i="1"/>
  <c r="AB25" i="1"/>
  <c r="AC25" i="1"/>
  <c r="W25" i="1"/>
  <c r="X25" i="1"/>
  <c r="R25" i="1"/>
  <c r="S25" i="1"/>
  <c r="M25" i="1"/>
  <c r="N25" i="1"/>
  <c r="K26" i="1"/>
  <c r="K27" i="1"/>
  <c r="K28" i="1"/>
  <c r="K29" i="1"/>
  <c r="K31" i="1"/>
  <c r="K32" i="1"/>
  <c r="K33" i="1"/>
  <c r="K34" i="1"/>
  <c r="J26" i="1"/>
  <c r="J27" i="1"/>
  <c r="J28" i="1"/>
  <c r="J29" i="1"/>
  <c r="J31" i="1"/>
  <c r="J32" i="1"/>
  <c r="J33" i="1"/>
  <c r="J34" i="1"/>
  <c r="K13" i="1"/>
  <c r="K14" i="1"/>
  <c r="K15" i="1"/>
  <c r="K16" i="1"/>
  <c r="K20" i="1"/>
  <c r="K21" i="1"/>
  <c r="K22" i="1"/>
  <c r="K23" i="1"/>
  <c r="K24" i="1"/>
  <c r="J13" i="1"/>
  <c r="J14" i="1"/>
  <c r="J15" i="1"/>
  <c r="J16" i="1"/>
  <c r="J20" i="1"/>
  <c r="J21" i="1"/>
  <c r="J22" i="1"/>
  <c r="J23" i="1"/>
  <c r="J24" i="1"/>
  <c r="H25" i="1"/>
  <c r="I25" i="1"/>
  <c r="FP11" i="1"/>
  <c r="FQ11" i="1"/>
  <c r="FR11" i="1"/>
  <c r="FS12" i="1"/>
  <c r="FT12" i="1"/>
  <c r="FS13" i="1"/>
  <c r="FT13" i="1"/>
  <c r="FS14" i="1"/>
  <c r="FT14" i="1"/>
  <c r="FS15" i="1"/>
  <c r="FT15" i="1"/>
  <c r="FS16" i="1"/>
  <c r="FT16" i="1"/>
  <c r="FS17" i="1"/>
  <c r="FT17" i="1"/>
  <c r="FS18" i="1"/>
  <c r="FT18" i="1"/>
  <c r="FS19" i="1"/>
  <c r="FT19" i="1"/>
  <c r="FS20" i="1"/>
  <c r="FT20" i="1"/>
  <c r="FS21" i="1"/>
  <c r="FT21" i="1"/>
  <c r="FS22" i="1"/>
  <c r="FT22" i="1"/>
  <c r="FS23" i="1"/>
  <c r="FT23" i="1"/>
  <c r="FS24" i="1"/>
  <c r="FT24" i="1"/>
  <c r="FS26" i="1"/>
  <c r="FT26" i="1"/>
  <c r="FS27" i="1"/>
  <c r="FT27" i="1"/>
  <c r="FS28" i="1"/>
  <c r="FT28" i="1"/>
  <c r="FS29" i="1"/>
  <c r="FT29" i="1"/>
  <c r="FS30" i="1"/>
  <c r="FT30" i="1"/>
  <c r="FS31" i="1"/>
  <c r="FT31" i="1"/>
  <c r="FS32" i="1"/>
  <c r="FT32" i="1"/>
  <c r="FS33" i="1"/>
  <c r="FT33" i="1"/>
  <c r="FS34" i="1"/>
  <c r="FT34" i="1"/>
  <c r="FR10" i="1" l="1"/>
  <c r="FS25" i="1"/>
  <c r="FQ10" i="1"/>
  <c r="FL10" i="1"/>
  <c r="AY25" i="1"/>
  <c r="C25" i="1"/>
  <c r="D25" i="1"/>
  <c r="B25" i="1"/>
  <c r="FT11" i="1"/>
  <c r="FP10" i="1"/>
  <c r="FS10" i="1" s="1"/>
  <c r="FT25" i="1"/>
  <c r="FS11" i="1"/>
  <c r="GB11" i="1"/>
  <c r="AW11" i="1"/>
  <c r="DL26" i="1"/>
  <c r="DK26" i="1"/>
  <c r="BC24" i="1"/>
  <c r="BB11" i="1"/>
  <c r="FT10" i="1" l="1"/>
  <c r="FO11" i="1"/>
  <c r="FM10" i="1"/>
  <c r="FO10" i="1" s="1"/>
  <c r="AW10" i="1"/>
  <c r="GD24" i="1"/>
  <c r="ET29" i="1"/>
  <c r="EU29" i="1"/>
  <c r="ET30" i="1"/>
  <c r="EU30" i="1"/>
  <c r="ET31" i="1"/>
  <c r="EU31" i="1"/>
  <c r="ET32" i="1"/>
  <c r="EU32" i="1"/>
  <c r="ET33" i="1"/>
  <c r="EU33" i="1"/>
  <c r="ET34" i="1"/>
  <c r="EU34" i="1"/>
  <c r="ET26" i="1"/>
  <c r="EU26" i="1"/>
  <c r="EU27" i="1"/>
  <c r="ET12" i="1"/>
  <c r="EU12" i="1"/>
  <c r="ET22" i="1"/>
  <c r="EU22" i="1"/>
  <c r="ET23" i="1"/>
  <c r="EU23" i="1"/>
  <c r="EP24" i="1"/>
  <c r="EO24" i="1"/>
  <c r="EO13" i="1"/>
  <c r="EP13" i="1"/>
  <c r="EO14" i="1"/>
  <c r="EP14" i="1"/>
  <c r="EO15" i="1"/>
  <c r="EP15" i="1"/>
  <c r="EO16" i="1"/>
  <c r="EP16" i="1"/>
  <c r="EO17" i="1"/>
  <c r="EP17" i="1"/>
  <c r="EO31" i="1"/>
  <c r="EP31" i="1"/>
  <c r="EJ12" i="1"/>
  <c r="EK12" i="1"/>
  <c r="EJ13" i="1"/>
  <c r="EK13" i="1"/>
  <c r="EJ14" i="1"/>
  <c r="EK14" i="1"/>
  <c r="EJ15" i="1"/>
  <c r="EK15" i="1"/>
  <c r="EJ16" i="1"/>
  <c r="EK16" i="1"/>
  <c r="EJ17" i="1"/>
  <c r="EK17" i="1"/>
  <c r="EJ18" i="1"/>
  <c r="EK18" i="1"/>
  <c r="EJ20" i="1"/>
  <c r="EK20" i="1"/>
  <c r="EJ21" i="1"/>
  <c r="EK21" i="1"/>
  <c r="EJ22" i="1"/>
  <c r="EK22" i="1"/>
  <c r="EJ23" i="1"/>
  <c r="EK23" i="1"/>
  <c r="EJ24" i="1"/>
  <c r="EK24" i="1"/>
  <c r="EJ26" i="1"/>
  <c r="EK26" i="1"/>
  <c r="EJ27" i="1"/>
  <c r="EK27" i="1"/>
  <c r="EJ28" i="1"/>
  <c r="EK28" i="1"/>
  <c r="EJ29" i="1"/>
  <c r="EK29" i="1"/>
  <c r="EJ30" i="1"/>
  <c r="EK30" i="1"/>
  <c r="EJ31" i="1"/>
  <c r="EK31" i="1"/>
  <c r="EJ32" i="1"/>
  <c r="EK32" i="1"/>
  <c r="EJ33" i="1"/>
  <c r="EK33" i="1"/>
  <c r="EJ34" i="1"/>
  <c r="EK34" i="1"/>
  <c r="EF14" i="1"/>
  <c r="EA31" i="1"/>
  <c r="DZ31" i="1"/>
  <c r="EA30" i="1"/>
  <c r="DZ30" i="1"/>
  <c r="EA15" i="1"/>
  <c r="DZ15" i="1"/>
  <c r="EA13" i="1"/>
  <c r="DZ13" i="1"/>
  <c r="DU13" i="1"/>
  <c r="DV13" i="1"/>
  <c r="DU14" i="1"/>
  <c r="DV14" i="1"/>
  <c r="DU15" i="1"/>
  <c r="DV15" i="1"/>
  <c r="DU16" i="1"/>
  <c r="DV16" i="1"/>
  <c r="DU20" i="1"/>
  <c r="DV20" i="1"/>
  <c r="DU21" i="1"/>
  <c r="DV21" i="1"/>
  <c r="DU27" i="1"/>
  <c r="DV27" i="1"/>
  <c r="DU28" i="1"/>
  <c r="DV28" i="1"/>
  <c r="DU29" i="1"/>
  <c r="DV29" i="1"/>
  <c r="DU30" i="1"/>
  <c r="DV30" i="1"/>
  <c r="DU31" i="1"/>
  <c r="DV31" i="1"/>
  <c r="DU34" i="1"/>
  <c r="DV34" i="1"/>
  <c r="DT11" i="1"/>
  <c r="DQ14" i="1"/>
  <c r="DN11" i="1"/>
  <c r="DO11" i="1"/>
  <c r="DO10" i="1" s="1"/>
  <c r="DR11" i="1"/>
  <c r="DS11" i="1"/>
  <c r="DU25" i="1"/>
  <c r="DF33" i="1"/>
  <c r="DF34" i="1"/>
  <c r="CV34" i="1"/>
  <c r="CW34" i="1"/>
  <c r="CR32" i="1"/>
  <c r="CQ32" i="1"/>
  <c r="CR31" i="1"/>
  <c r="CQ31" i="1"/>
  <c r="CR29" i="1"/>
  <c r="CR28" i="1"/>
  <c r="CQ28" i="1"/>
  <c r="CR27" i="1"/>
  <c r="CQ27" i="1"/>
  <c r="CR21" i="1"/>
  <c r="CQ21" i="1"/>
  <c r="CL28" i="1"/>
  <c r="CM28" i="1"/>
  <c r="CL33" i="1"/>
  <c r="CM33" i="1"/>
  <c r="CL26" i="1"/>
  <c r="CM26" i="1"/>
  <c r="CL13" i="1"/>
  <c r="CM13" i="1"/>
  <c r="CL14" i="1"/>
  <c r="CM14" i="1"/>
  <c r="CL15" i="1"/>
  <c r="CM15" i="1"/>
  <c r="CL16" i="1"/>
  <c r="CM16" i="1"/>
  <c r="CL17" i="1"/>
  <c r="CM17" i="1"/>
  <c r="CL18" i="1"/>
  <c r="CM18" i="1"/>
  <c r="CL19" i="1"/>
  <c r="CM19" i="1"/>
  <c r="CL20" i="1"/>
  <c r="CM20" i="1"/>
  <c r="CL21" i="1"/>
  <c r="CM21" i="1"/>
  <c r="CL23" i="1"/>
  <c r="CM23" i="1"/>
  <c r="CL24" i="1"/>
  <c r="CM24" i="1"/>
  <c r="CB28" i="1"/>
  <c r="CC28" i="1"/>
  <c r="CB32" i="1"/>
  <c r="CC32" i="1"/>
  <c r="BM32" i="1"/>
  <c r="BN32" i="1"/>
  <c r="BM33" i="1"/>
  <c r="BN33" i="1"/>
  <c r="BM34" i="1"/>
  <c r="BN34" i="1"/>
  <c r="BM14" i="1"/>
  <c r="BN14" i="1"/>
  <c r="BM15" i="1"/>
  <c r="BN15" i="1"/>
  <c r="BM16" i="1"/>
  <c r="BN16" i="1"/>
  <c r="BM17" i="1"/>
  <c r="BN17" i="1"/>
  <c r="BM18" i="1"/>
  <c r="BN18" i="1"/>
  <c r="BM19" i="1"/>
  <c r="BN19" i="1"/>
  <c r="BM20" i="1"/>
  <c r="BN20" i="1"/>
  <c r="BM21" i="1"/>
  <c r="BN21" i="1"/>
  <c r="BM22" i="1"/>
  <c r="BN22" i="1"/>
  <c r="BM23" i="1"/>
  <c r="BN23" i="1"/>
  <c r="BM24" i="1"/>
  <c r="BN24" i="1"/>
  <c r="BM12" i="1"/>
  <c r="BN12" i="1"/>
  <c r="BB10" i="1"/>
  <c r="BD28" i="1"/>
  <c r="AN27" i="1"/>
  <c r="AO27" i="1"/>
  <c r="AN28" i="1"/>
  <c r="AO28" i="1"/>
  <c r="AN29" i="1"/>
  <c r="AO29" i="1"/>
  <c r="AN30" i="1"/>
  <c r="AO30" i="1"/>
  <c r="AN31" i="1"/>
  <c r="AO31" i="1"/>
  <c r="AN33" i="1"/>
  <c r="AO33" i="1"/>
  <c r="AN15" i="1"/>
  <c r="AO15" i="1"/>
  <c r="AN16" i="1"/>
  <c r="AO16" i="1"/>
  <c r="AN17" i="1"/>
  <c r="AO17" i="1"/>
  <c r="AN18" i="1"/>
  <c r="AO18" i="1"/>
  <c r="AN19" i="1"/>
  <c r="AO19" i="1"/>
  <c r="AN20" i="1"/>
  <c r="AO20" i="1"/>
  <c r="AN22" i="1"/>
  <c r="AO22" i="1"/>
  <c r="AN23" i="1"/>
  <c r="AO23" i="1"/>
  <c r="AN24" i="1"/>
  <c r="AO24" i="1"/>
  <c r="AD29" i="1"/>
  <c r="AE29" i="1"/>
  <c r="AD30" i="1"/>
  <c r="AE30" i="1"/>
  <c r="AD34" i="1"/>
  <c r="AE34" i="1"/>
  <c r="AD13" i="1"/>
  <c r="AE13" i="1"/>
  <c r="AD14" i="1"/>
  <c r="AE14" i="1"/>
  <c r="AD16" i="1"/>
  <c r="AE16" i="1"/>
  <c r="AD19" i="1"/>
  <c r="AE19" i="1"/>
  <c r="AD21" i="1"/>
  <c r="AE21" i="1"/>
  <c r="K12" i="1"/>
  <c r="J12" i="1"/>
  <c r="DQ11" i="1" l="1"/>
  <c r="DN10" i="1"/>
  <c r="DQ10" i="1" s="1"/>
  <c r="DU11" i="1"/>
  <c r="DV11" i="1"/>
  <c r="DV25" i="1"/>
  <c r="DT10" i="1"/>
  <c r="DR10" i="1"/>
  <c r="DS10" i="1"/>
  <c r="DG28" i="1"/>
  <c r="DG32" i="1"/>
  <c r="DG33" i="1"/>
  <c r="DG34" i="1"/>
  <c r="DF28" i="1"/>
  <c r="DV10" i="1" l="1"/>
  <c r="DU10" i="1"/>
  <c r="FB25" i="1"/>
  <c r="FC25" i="1"/>
  <c r="DI25" i="1"/>
  <c r="DJ25" i="1"/>
  <c r="CZ11" i="1"/>
  <c r="BD25" i="1"/>
  <c r="AD26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6" i="1"/>
  <c r="T27" i="1"/>
  <c r="T28" i="1"/>
  <c r="T29" i="1"/>
  <c r="T30" i="1"/>
  <c r="T31" i="1"/>
  <c r="T32" i="1"/>
  <c r="T33" i="1"/>
  <c r="T34" i="1"/>
  <c r="EA25" i="1" l="1"/>
  <c r="CR25" i="1"/>
  <c r="K25" i="1"/>
  <c r="DG25" i="1"/>
  <c r="GI22" i="1"/>
  <c r="GI23" i="1"/>
  <c r="GI24" i="1"/>
  <c r="GI26" i="1"/>
  <c r="GI27" i="1"/>
  <c r="GI28" i="1"/>
  <c r="GI29" i="1"/>
  <c r="GI30" i="1"/>
  <c r="GI31" i="1"/>
  <c r="GI32" i="1"/>
  <c r="GI33" i="1"/>
  <c r="GI34" i="1"/>
  <c r="GH22" i="1"/>
  <c r="GH23" i="1"/>
  <c r="GH24" i="1"/>
  <c r="GH26" i="1"/>
  <c r="GH27" i="1"/>
  <c r="GH28" i="1"/>
  <c r="GH29" i="1"/>
  <c r="GH30" i="1"/>
  <c r="GH31" i="1"/>
  <c r="GH32" i="1"/>
  <c r="GH33" i="1"/>
  <c r="GH34" i="1"/>
  <c r="BI25" i="1"/>
  <c r="AO25" i="1"/>
  <c r="AD25" i="1"/>
  <c r="GD13" i="1"/>
  <c r="GD26" i="1"/>
  <c r="GD27" i="1"/>
  <c r="GC13" i="1"/>
  <c r="GC27" i="1"/>
  <c r="FY12" i="1"/>
  <c r="FY13" i="1"/>
  <c r="FY14" i="1"/>
  <c r="FY15" i="1"/>
  <c r="FY16" i="1"/>
  <c r="FY17" i="1"/>
  <c r="FY18" i="1"/>
  <c r="FY19" i="1"/>
  <c r="FY20" i="1"/>
  <c r="FY21" i="1"/>
  <c r="FY22" i="1"/>
  <c r="FY23" i="1"/>
  <c r="FY24" i="1"/>
  <c r="FY26" i="1"/>
  <c r="FY27" i="1"/>
  <c r="FY28" i="1"/>
  <c r="FY29" i="1"/>
  <c r="FY30" i="1"/>
  <c r="FY31" i="1"/>
  <c r="FY32" i="1"/>
  <c r="FY33" i="1"/>
  <c r="FY34" i="1"/>
  <c r="FX12" i="1"/>
  <c r="FX13" i="1"/>
  <c r="FX14" i="1"/>
  <c r="FX15" i="1"/>
  <c r="FX16" i="1"/>
  <c r="FX17" i="1"/>
  <c r="FX18" i="1"/>
  <c r="FX19" i="1"/>
  <c r="FX20" i="1"/>
  <c r="FX21" i="1"/>
  <c r="FX22" i="1"/>
  <c r="FX23" i="1"/>
  <c r="FX24" i="1"/>
  <c r="FX26" i="1"/>
  <c r="FX27" i="1"/>
  <c r="FX28" i="1"/>
  <c r="FX29" i="1"/>
  <c r="FX30" i="1"/>
  <c r="FX31" i="1"/>
  <c r="FX32" i="1"/>
  <c r="FX33" i="1"/>
  <c r="FX34" i="1"/>
  <c r="FJ12" i="1"/>
  <c r="FJ13" i="1"/>
  <c r="FJ14" i="1"/>
  <c r="FJ15" i="1"/>
  <c r="FJ16" i="1"/>
  <c r="FJ17" i="1"/>
  <c r="FJ18" i="1"/>
  <c r="FJ19" i="1"/>
  <c r="FJ20" i="1"/>
  <c r="FJ21" i="1"/>
  <c r="FJ22" i="1"/>
  <c r="FJ23" i="1"/>
  <c r="FJ24" i="1"/>
  <c r="FJ26" i="1"/>
  <c r="FJ27" i="1"/>
  <c r="FJ28" i="1"/>
  <c r="FJ29" i="1"/>
  <c r="FJ30" i="1"/>
  <c r="FJ31" i="1"/>
  <c r="FJ32" i="1"/>
  <c r="FJ33" i="1"/>
  <c r="FJ34" i="1"/>
  <c r="FI12" i="1"/>
  <c r="FI13" i="1"/>
  <c r="FI14" i="1"/>
  <c r="FI15" i="1"/>
  <c r="FI16" i="1"/>
  <c r="FI17" i="1"/>
  <c r="FI18" i="1"/>
  <c r="FI19" i="1"/>
  <c r="FI20" i="1"/>
  <c r="FI21" i="1"/>
  <c r="FI22" i="1"/>
  <c r="FI23" i="1"/>
  <c r="FI24" i="1"/>
  <c r="FI26" i="1"/>
  <c r="FI27" i="1"/>
  <c r="FI28" i="1"/>
  <c r="FI29" i="1"/>
  <c r="FI30" i="1"/>
  <c r="FI31" i="1"/>
  <c r="FI32" i="1"/>
  <c r="FI33" i="1"/>
  <c r="FI34" i="1"/>
  <c r="FE26" i="1"/>
  <c r="FE27" i="1"/>
  <c r="FE28" i="1"/>
  <c r="FE29" i="1"/>
  <c r="FE30" i="1"/>
  <c r="FE31" i="1"/>
  <c r="FE32" i="1"/>
  <c r="FE33" i="1"/>
  <c r="FE34" i="1"/>
  <c r="FD26" i="1"/>
  <c r="FD27" i="1"/>
  <c r="FD28" i="1"/>
  <c r="FD29" i="1"/>
  <c r="FD30" i="1"/>
  <c r="FD31" i="1"/>
  <c r="FD32" i="1"/>
  <c r="FD33" i="1"/>
  <c r="FD34" i="1"/>
  <c r="EU19" i="1"/>
  <c r="EU20" i="1"/>
  <c r="EU21" i="1"/>
  <c r="ET19" i="1"/>
  <c r="ET20" i="1"/>
  <c r="ET21" i="1"/>
  <c r="ET27" i="1"/>
  <c r="EP26" i="1"/>
  <c r="EP27" i="1"/>
  <c r="EP28" i="1"/>
  <c r="EP29" i="1"/>
  <c r="EP30" i="1"/>
  <c r="EP32" i="1"/>
  <c r="EP33" i="1"/>
  <c r="EO26" i="1"/>
  <c r="EO27" i="1"/>
  <c r="EO28" i="1"/>
  <c r="EO29" i="1"/>
  <c r="EO30" i="1"/>
  <c r="EO32" i="1"/>
  <c r="EO33" i="1"/>
  <c r="DL27" i="1"/>
  <c r="DL28" i="1"/>
  <c r="DL29" i="1"/>
  <c r="DL30" i="1"/>
  <c r="DL32" i="1"/>
  <c r="DL33" i="1"/>
  <c r="DL34" i="1"/>
  <c r="DK27" i="1"/>
  <c r="DK28" i="1"/>
  <c r="DK29" i="1"/>
  <c r="DK30" i="1"/>
  <c r="DK32" i="1"/>
  <c r="DK33" i="1"/>
  <c r="DK34" i="1"/>
  <c r="DG14" i="1"/>
  <c r="DF14" i="1"/>
  <c r="DB13" i="1"/>
  <c r="DA13" i="1"/>
  <c r="CV25" i="1"/>
  <c r="CW14" i="1"/>
  <c r="CW15" i="1"/>
  <c r="CW16" i="1"/>
  <c r="CW21" i="1"/>
  <c r="CW29" i="1"/>
  <c r="CW30" i="1"/>
  <c r="CW32" i="1"/>
  <c r="CW33" i="1"/>
  <c r="CV14" i="1"/>
  <c r="CV15" i="1"/>
  <c r="CV16" i="1"/>
  <c r="CV21" i="1"/>
  <c r="CV32" i="1"/>
  <c r="CV33" i="1"/>
  <c r="CM12" i="1"/>
  <c r="CM34" i="1"/>
  <c r="CL34" i="1"/>
  <c r="CL12" i="1"/>
  <c r="CH24" i="1"/>
  <c r="CH29" i="1"/>
  <c r="CH32" i="1"/>
  <c r="CG24" i="1"/>
  <c r="CG29" i="1"/>
  <c r="CG32" i="1"/>
  <c r="CC24" i="1"/>
  <c r="CC29" i="1"/>
  <c r="CC30" i="1"/>
  <c r="CC33" i="1"/>
  <c r="CB24" i="1"/>
  <c r="CB29" i="1"/>
  <c r="CB30" i="1"/>
  <c r="CB33" i="1"/>
  <c r="BX12" i="1"/>
  <c r="BX15" i="1"/>
  <c r="BX16" i="1"/>
  <c r="BX17" i="1"/>
  <c r="BX18" i="1"/>
  <c r="BX19" i="1"/>
  <c r="BX20" i="1"/>
  <c r="BX21" i="1"/>
  <c r="BX22" i="1"/>
  <c r="BX24" i="1"/>
  <c r="BX25" i="1"/>
  <c r="BX26" i="1"/>
  <c r="BX27" i="1"/>
  <c r="BX28" i="1"/>
  <c r="BX29" i="1"/>
  <c r="BX30" i="1"/>
  <c r="BX31" i="1"/>
  <c r="BX32" i="1"/>
  <c r="BX33" i="1"/>
  <c r="BX34" i="1"/>
  <c r="BW12" i="1"/>
  <c r="BW15" i="1"/>
  <c r="BW16" i="1"/>
  <c r="BW17" i="1"/>
  <c r="BW18" i="1"/>
  <c r="BW19" i="1"/>
  <c r="BW20" i="1"/>
  <c r="BW21" i="1"/>
  <c r="BW22" i="1"/>
  <c r="BW24" i="1"/>
  <c r="BW26" i="1"/>
  <c r="BW27" i="1"/>
  <c r="BW28" i="1"/>
  <c r="BW29" i="1"/>
  <c r="BW30" i="1"/>
  <c r="BW31" i="1"/>
  <c r="BW32" i="1"/>
  <c r="BW33" i="1"/>
  <c r="BW34" i="1"/>
  <c r="BS12" i="1"/>
  <c r="BS13" i="1"/>
  <c r="BS14" i="1"/>
  <c r="BS15" i="1"/>
  <c r="BS16" i="1"/>
  <c r="BS17" i="1"/>
  <c r="BS18" i="1"/>
  <c r="BS19" i="1"/>
  <c r="BS20" i="1"/>
  <c r="BS21" i="1"/>
  <c r="BS22" i="1"/>
  <c r="BS23" i="1"/>
  <c r="BS24" i="1"/>
  <c r="BS26" i="1"/>
  <c r="BS27" i="1"/>
  <c r="BS28" i="1"/>
  <c r="BS29" i="1"/>
  <c r="BS30" i="1"/>
  <c r="BS31" i="1"/>
  <c r="BS32" i="1"/>
  <c r="BS33" i="1"/>
  <c r="BS34" i="1"/>
  <c r="BR12" i="1"/>
  <c r="BR13" i="1"/>
  <c r="BR14" i="1"/>
  <c r="BR15" i="1"/>
  <c r="BR16" i="1"/>
  <c r="BR17" i="1"/>
  <c r="BR18" i="1"/>
  <c r="BR19" i="1"/>
  <c r="BR20" i="1"/>
  <c r="BR21" i="1"/>
  <c r="BR22" i="1"/>
  <c r="BR23" i="1"/>
  <c r="BR24" i="1"/>
  <c r="BR26" i="1"/>
  <c r="BR27" i="1"/>
  <c r="BR28" i="1"/>
  <c r="BR29" i="1"/>
  <c r="BR30" i="1"/>
  <c r="BR31" i="1"/>
  <c r="BR32" i="1"/>
  <c r="BR33" i="1"/>
  <c r="BR34" i="1"/>
  <c r="BN13" i="1"/>
  <c r="BN26" i="1"/>
  <c r="BN28" i="1"/>
  <c r="BN29" i="1"/>
  <c r="BN31" i="1"/>
  <c r="BM13" i="1"/>
  <c r="BM26" i="1"/>
  <c r="BM28" i="1"/>
  <c r="BM29" i="1"/>
  <c r="BM31" i="1"/>
  <c r="BI12" i="1"/>
  <c r="BI13" i="1"/>
  <c r="BI14" i="1"/>
  <c r="BI15" i="1"/>
  <c r="BI16" i="1"/>
  <c r="BI17" i="1"/>
  <c r="BI18" i="1"/>
  <c r="BI19" i="1"/>
  <c r="BI20" i="1"/>
  <c r="BI21" i="1"/>
  <c r="BI22" i="1"/>
  <c r="BI23" i="1"/>
  <c r="BI24" i="1"/>
  <c r="BI26" i="1"/>
  <c r="BI27" i="1"/>
  <c r="BI28" i="1"/>
  <c r="BI29" i="1"/>
  <c r="BI30" i="1"/>
  <c r="BI31" i="1"/>
  <c r="BI32" i="1"/>
  <c r="BI33" i="1"/>
  <c r="BI34" i="1"/>
  <c r="BH12" i="1"/>
  <c r="BH13" i="1"/>
  <c r="BH14" i="1"/>
  <c r="BH15" i="1"/>
  <c r="BH16" i="1"/>
  <c r="BH17" i="1"/>
  <c r="BH18" i="1"/>
  <c r="BH19" i="1"/>
  <c r="BH20" i="1"/>
  <c r="BH21" i="1"/>
  <c r="BH22" i="1"/>
  <c r="BH23" i="1"/>
  <c r="BH24" i="1"/>
  <c r="BH26" i="1"/>
  <c r="BH27" i="1"/>
  <c r="BH28" i="1"/>
  <c r="BH29" i="1"/>
  <c r="BH30" i="1"/>
  <c r="BH31" i="1"/>
  <c r="BH32" i="1"/>
  <c r="BH33" i="1"/>
  <c r="BH34" i="1"/>
  <c r="AT12" i="1"/>
  <c r="AT13" i="1"/>
  <c r="AT14" i="1"/>
  <c r="AT15" i="1"/>
  <c r="AT16" i="1"/>
  <c r="AT17" i="1"/>
  <c r="AT18" i="1"/>
  <c r="AT19" i="1"/>
  <c r="AT20" i="1"/>
  <c r="AT21" i="1"/>
  <c r="AT22" i="1"/>
  <c r="AT23" i="1"/>
  <c r="AT24" i="1"/>
  <c r="AT26" i="1"/>
  <c r="AT27" i="1"/>
  <c r="AT28" i="1"/>
  <c r="AT29" i="1"/>
  <c r="AT30" i="1"/>
  <c r="AT31" i="1"/>
  <c r="AT32" i="1"/>
  <c r="AT33" i="1"/>
  <c r="AT34" i="1"/>
  <c r="AS12" i="1"/>
  <c r="AS13" i="1"/>
  <c r="AS14" i="1"/>
  <c r="AS15" i="1"/>
  <c r="AS16" i="1"/>
  <c r="AS17" i="1"/>
  <c r="AS18" i="1"/>
  <c r="AS19" i="1"/>
  <c r="AS20" i="1"/>
  <c r="AS21" i="1"/>
  <c r="AS22" i="1"/>
  <c r="AS23" i="1"/>
  <c r="AS24" i="1"/>
  <c r="AS26" i="1"/>
  <c r="AS27" i="1"/>
  <c r="AS28" i="1"/>
  <c r="AS29" i="1"/>
  <c r="AS30" i="1"/>
  <c r="AS31" i="1"/>
  <c r="AS32" i="1"/>
  <c r="AS33" i="1"/>
  <c r="AS34" i="1"/>
  <c r="AO26" i="1"/>
  <c r="AN26" i="1"/>
  <c r="AJ12" i="1"/>
  <c r="AJ13" i="1"/>
  <c r="AJ14" i="1"/>
  <c r="AJ15" i="1"/>
  <c r="AJ16" i="1"/>
  <c r="AJ17" i="1"/>
  <c r="AJ18" i="1"/>
  <c r="AJ19" i="1"/>
  <c r="AJ20" i="1"/>
  <c r="AJ21" i="1"/>
  <c r="AJ22" i="1"/>
  <c r="AJ23" i="1"/>
  <c r="AJ24" i="1"/>
  <c r="AJ26" i="1"/>
  <c r="AJ27" i="1"/>
  <c r="AJ28" i="1"/>
  <c r="AJ29" i="1"/>
  <c r="AJ30" i="1"/>
  <c r="AJ31" i="1"/>
  <c r="AJ32" i="1"/>
  <c r="AJ33" i="1"/>
  <c r="AJ34" i="1"/>
  <c r="AI12" i="1"/>
  <c r="AI13" i="1"/>
  <c r="AI14" i="1"/>
  <c r="AI15" i="1"/>
  <c r="AI16" i="1"/>
  <c r="AI17" i="1"/>
  <c r="AI18" i="1"/>
  <c r="AI19" i="1"/>
  <c r="AI20" i="1"/>
  <c r="AI21" i="1"/>
  <c r="AI22" i="1"/>
  <c r="AI23" i="1"/>
  <c r="AI24" i="1"/>
  <c r="AI26" i="1"/>
  <c r="AI27" i="1"/>
  <c r="AI28" i="1"/>
  <c r="AI29" i="1"/>
  <c r="AI30" i="1"/>
  <c r="AI31" i="1"/>
  <c r="AI32" i="1"/>
  <c r="AI33" i="1"/>
  <c r="AI34" i="1"/>
  <c r="AE26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6" i="1"/>
  <c r="Z27" i="1"/>
  <c r="Z28" i="1"/>
  <c r="Z29" i="1"/>
  <c r="Z30" i="1"/>
  <c r="Z31" i="1"/>
  <c r="Z32" i="1"/>
  <c r="Z33" i="1"/>
  <c r="Z34" i="1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Y26" i="1"/>
  <c r="Y27" i="1"/>
  <c r="Y28" i="1"/>
  <c r="Y29" i="1"/>
  <c r="Y30" i="1"/>
  <c r="Y31" i="1"/>
  <c r="Y32" i="1"/>
  <c r="Y33" i="1"/>
  <c r="Y34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6" i="1"/>
  <c r="U27" i="1"/>
  <c r="U28" i="1"/>
  <c r="U29" i="1"/>
  <c r="U30" i="1"/>
  <c r="U31" i="1"/>
  <c r="U32" i="1"/>
  <c r="U33" i="1"/>
  <c r="U34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6" i="1"/>
  <c r="P27" i="1"/>
  <c r="P28" i="1"/>
  <c r="P29" i="1"/>
  <c r="P30" i="1"/>
  <c r="P31" i="1"/>
  <c r="P32" i="1"/>
  <c r="P33" i="1"/>
  <c r="P34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6" i="1"/>
  <c r="O27" i="1"/>
  <c r="O28" i="1"/>
  <c r="O29" i="1"/>
  <c r="O30" i="1"/>
  <c r="O31" i="1"/>
  <c r="O32" i="1"/>
  <c r="O33" i="1"/>
  <c r="O34" i="1"/>
  <c r="AJ25" i="1" l="1"/>
  <c r="AE25" i="1"/>
  <c r="CW25" i="1"/>
  <c r="AT25" i="1"/>
  <c r="BN25" i="1"/>
  <c r="EU25" i="1"/>
  <c r="BS25" i="1"/>
  <c r="EP25" i="1"/>
  <c r="CM25" i="1"/>
  <c r="F19" i="1" l="1"/>
  <c r="F15" i="1"/>
  <c r="E28" i="1"/>
  <c r="F28" i="1"/>
  <c r="F31" i="1"/>
  <c r="E31" i="1"/>
  <c r="F27" i="1"/>
  <c r="E27" i="1"/>
  <c r="F18" i="1"/>
  <c r="F12" i="1"/>
  <c r="E30" i="1"/>
  <c r="F30" i="1"/>
  <c r="E26" i="1"/>
  <c r="F26" i="1"/>
  <c r="E21" i="1"/>
  <c r="F21" i="1"/>
  <c r="E17" i="1"/>
  <c r="F17" i="1"/>
  <c r="E13" i="1"/>
  <c r="F13" i="1"/>
  <c r="E32" i="1"/>
  <c r="F32" i="1"/>
  <c r="F23" i="1"/>
  <c r="E23" i="1"/>
  <c r="F22" i="1"/>
  <c r="F14" i="1"/>
  <c r="F33" i="1"/>
  <c r="E33" i="1"/>
  <c r="F29" i="1"/>
  <c r="E29" i="1"/>
  <c r="E24" i="1"/>
  <c r="F24" i="1"/>
  <c r="E20" i="1"/>
  <c r="F20" i="1"/>
  <c r="E16" i="1"/>
  <c r="F16" i="1"/>
  <c r="E34" i="1"/>
  <c r="F34" i="1"/>
  <c r="E12" i="1"/>
  <c r="E19" i="1"/>
  <c r="E15" i="1"/>
  <c r="E22" i="1"/>
  <c r="E18" i="1"/>
  <c r="E14" i="1"/>
  <c r="B11" i="1"/>
  <c r="D11" i="1"/>
  <c r="D10" i="1" s="1"/>
  <c r="C11" i="1"/>
  <c r="FX25" i="1"/>
  <c r="FI25" i="1"/>
  <c r="EV25" i="1"/>
  <c r="ET25" i="1"/>
  <c r="EO25" i="1"/>
  <c r="EL11" i="1"/>
  <c r="DZ25" i="1"/>
  <c r="DH25" i="1"/>
  <c r="DC25" i="1"/>
  <c r="DF25" i="1" s="1"/>
  <c r="BW25" i="1"/>
  <c r="CQ25" i="1"/>
  <c r="CL25" i="1"/>
  <c r="BR25" i="1"/>
  <c r="BM25" i="1"/>
  <c r="BH25" i="1"/>
  <c r="AS25" i="1"/>
  <c r="AN25" i="1"/>
  <c r="AI25" i="1"/>
  <c r="Y25" i="1"/>
  <c r="T25" i="1"/>
  <c r="J25" i="1"/>
  <c r="Z25" i="1"/>
  <c r="CX25" i="1"/>
  <c r="CY25" i="1"/>
  <c r="CZ25" i="1"/>
  <c r="FA25" i="1"/>
  <c r="FJ25" i="1"/>
  <c r="FY25" i="1"/>
  <c r="GD25" i="1"/>
  <c r="H11" i="1"/>
  <c r="I11" i="1"/>
  <c r="L11" i="1"/>
  <c r="M11" i="1"/>
  <c r="N11" i="1"/>
  <c r="Q11" i="1"/>
  <c r="R11" i="1"/>
  <c r="S11" i="1"/>
  <c r="V11" i="1"/>
  <c r="W11" i="1"/>
  <c r="X11" i="1"/>
  <c r="AA11" i="1"/>
  <c r="AB11" i="1"/>
  <c r="AB10" i="1" s="1"/>
  <c r="AC11" i="1"/>
  <c r="AF11" i="1"/>
  <c r="AG11" i="1"/>
  <c r="AH11" i="1"/>
  <c r="AK11" i="1"/>
  <c r="AL11" i="1"/>
  <c r="AP11" i="1"/>
  <c r="AQ11" i="1"/>
  <c r="AR11" i="1"/>
  <c r="AU11" i="1"/>
  <c r="AY11" i="1"/>
  <c r="AZ11" i="1"/>
  <c r="BA11" i="1"/>
  <c r="BD11" i="1" s="1"/>
  <c r="BE11" i="1"/>
  <c r="BF11" i="1"/>
  <c r="BJ11" i="1"/>
  <c r="BK11" i="1"/>
  <c r="BL11" i="1"/>
  <c r="BO11" i="1"/>
  <c r="BP11" i="1"/>
  <c r="BQ11" i="1"/>
  <c r="BT11" i="1"/>
  <c r="BU11" i="1"/>
  <c r="BV11" i="1"/>
  <c r="BY11" i="1"/>
  <c r="BZ11" i="1"/>
  <c r="CA11" i="1"/>
  <c r="CD11" i="1"/>
  <c r="CE11" i="1"/>
  <c r="CF11" i="1"/>
  <c r="CI11" i="1"/>
  <c r="CJ11" i="1"/>
  <c r="CK11" i="1"/>
  <c r="CN11" i="1"/>
  <c r="CO11" i="1"/>
  <c r="CP11" i="1"/>
  <c r="CS11" i="1"/>
  <c r="CS10" i="1" s="1"/>
  <c r="CT11" i="1"/>
  <c r="CU11" i="1"/>
  <c r="CX11" i="1"/>
  <c r="CY11" i="1"/>
  <c r="DC11" i="1"/>
  <c r="DD11" i="1"/>
  <c r="DE11" i="1"/>
  <c r="DH11" i="1"/>
  <c r="DI11" i="1"/>
  <c r="DJ11" i="1"/>
  <c r="DW11" i="1"/>
  <c r="DX11" i="1"/>
  <c r="EB11" i="1"/>
  <c r="EC11" i="1"/>
  <c r="EG11" i="1"/>
  <c r="EH11" i="1"/>
  <c r="EI11" i="1"/>
  <c r="EM11" i="1"/>
  <c r="EM10" i="1" s="1"/>
  <c r="EN11" i="1"/>
  <c r="EQ11" i="1"/>
  <c r="ER11" i="1"/>
  <c r="ES11" i="1"/>
  <c r="EV11" i="1"/>
  <c r="EW11" i="1"/>
  <c r="EX11" i="1"/>
  <c r="FA11" i="1"/>
  <c r="FB11" i="1"/>
  <c r="FC11" i="1"/>
  <c r="FF11" i="1"/>
  <c r="FG11" i="1"/>
  <c r="FH11" i="1"/>
  <c r="FU11" i="1"/>
  <c r="FV11" i="1"/>
  <c r="FW11" i="1"/>
  <c r="FZ11" i="1"/>
  <c r="GA11" i="1"/>
  <c r="GE11" i="1"/>
  <c r="GF11" i="1"/>
  <c r="GF10" i="1" s="1"/>
  <c r="GG11" i="1"/>
  <c r="G11" i="1"/>
  <c r="DZ11" i="1" l="1"/>
  <c r="EA11" i="1"/>
  <c r="EK11" i="1"/>
  <c r="EJ11" i="1"/>
  <c r="EK25" i="1"/>
  <c r="EJ25" i="1"/>
  <c r="EO11" i="1"/>
  <c r="EP11" i="1"/>
  <c r="EF11" i="1"/>
  <c r="CQ11" i="1"/>
  <c r="CR11" i="1"/>
  <c r="AZ10" i="1"/>
  <c r="BC10" i="1" s="1"/>
  <c r="BC11" i="1"/>
  <c r="AU10" i="1"/>
  <c r="AX10" i="1" s="1"/>
  <c r="AX11" i="1"/>
  <c r="K11" i="1"/>
  <c r="J11" i="1"/>
  <c r="FZ10" i="1"/>
  <c r="T11" i="1"/>
  <c r="AD11" i="1"/>
  <c r="EG10" i="1"/>
  <c r="BT10" i="1"/>
  <c r="CI10" i="1"/>
  <c r="AK10" i="1"/>
  <c r="Q10" i="1"/>
  <c r="GI25" i="1"/>
  <c r="GH25" i="1"/>
  <c r="GI11" i="1"/>
  <c r="GH11" i="1"/>
  <c r="I10" i="1"/>
  <c r="BO10" i="1"/>
  <c r="E11" i="1"/>
  <c r="F11" i="1"/>
  <c r="F25" i="1"/>
  <c r="E25" i="1"/>
  <c r="GE10" i="1"/>
  <c r="BY10" i="1"/>
  <c r="DB11" i="1"/>
  <c r="DA11" i="1"/>
  <c r="CC11" i="1"/>
  <c r="CB11" i="1"/>
  <c r="DG11" i="1"/>
  <c r="DF11" i="1"/>
  <c r="CH11" i="1"/>
  <c r="CG11" i="1"/>
  <c r="BE10" i="1"/>
  <c r="CC25" i="1"/>
  <c r="CB25" i="1"/>
  <c r="CG25" i="1"/>
  <c r="CH25" i="1"/>
  <c r="EQ10" i="1"/>
  <c r="CW11" i="1"/>
  <c r="CV11" i="1"/>
  <c r="BX11" i="1"/>
  <c r="BW11" i="1"/>
  <c r="BL10" i="1"/>
  <c r="BN11" i="1"/>
  <c r="BM11" i="1"/>
  <c r="FD25" i="1"/>
  <c r="FE25" i="1"/>
  <c r="FX11" i="1"/>
  <c r="FY11" i="1"/>
  <c r="BQ10" i="1"/>
  <c r="BR11" i="1"/>
  <c r="BS11" i="1"/>
  <c r="AO11" i="1"/>
  <c r="AN11" i="1"/>
  <c r="FH10" i="1"/>
  <c r="FJ11" i="1"/>
  <c r="FI11" i="1"/>
  <c r="BH11" i="1"/>
  <c r="BI11" i="1"/>
  <c r="AC10" i="1"/>
  <c r="AE11" i="1"/>
  <c r="EU11" i="1"/>
  <c r="ET11" i="1"/>
  <c r="AJ11" i="1"/>
  <c r="AI11" i="1"/>
  <c r="GD11" i="1"/>
  <c r="AT11" i="1"/>
  <c r="AS11" i="1"/>
  <c r="Z11" i="1"/>
  <c r="Y11" i="1"/>
  <c r="U11" i="1"/>
  <c r="U25" i="1"/>
  <c r="O11" i="1"/>
  <c r="P11" i="1"/>
  <c r="P25" i="1"/>
  <c r="O25" i="1"/>
  <c r="FG10" i="1"/>
  <c r="EC10" i="1"/>
  <c r="DL25" i="1"/>
  <c r="DK25" i="1"/>
  <c r="DD10" i="1"/>
  <c r="CM11" i="1"/>
  <c r="CL11" i="1"/>
  <c r="CF10" i="1"/>
  <c r="CE10" i="1"/>
  <c r="BK10" i="1"/>
  <c r="AV10" i="1"/>
  <c r="AY10" i="1" s="1"/>
  <c r="AG10" i="1"/>
  <c r="B10" i="1"/>
  <c r="AA10" i="1"/>
  <c r="M10" i="1"/>
  <c r="C10" i="1"/>
  <c r="GG10" i="1"/>
  <c r="CJ10" i="1"/>
  <c r="BP10" i="1"/>
  <c r="AF10" i="1"/>
  <c r="L10" i="1"/>
  <c r="FF10" i="1"/>
  <c r="FB10" i="1"/>
  <c r="DW10" i="1"/>
  <c r="CD10" i="1"/>
  <c r="FV10" i="1"/>
  <c r="CO10" i="1"/>
  <c r="BU10" i="1"/>
  <c r="AR10" i="1"/>
  <c r="DH10" i="1"/>
  <c r="FU10" i="1"/>
  <c r="CN10" i="1"/>
  <c r="EW10" i="1"/>
  <c r="EB10" i="1"/>
  <c r="DC10" i="1"/>
  <c r="CY10" i="1"/>
  <c r="BA10" i="1"/>
  <c r="BD10" i="1" s="1"/>
  <c r="AQ10" i="1"/>
  <c r="W10" i="1"/>
  <c r="G10" i="1"/>
  <c r="FC10" i="1"/>
  <c r="EV10" i="1"/>
  <c r="ER10" i="1"/>
  <c r="CT10" i="1"/>
  <c r="BZ10" i="1"/>
  <c r="BJ10" i="1"/>
  <c r="BF10" i="1"/>
  <c r="AP10" i="1"/>
  <c r="AL10" i="1"/>
  <c r="AH10" i="1"/>
  <c r="V10" i="1"/>
  <c r="R10" i="1"/>
  <c r="N10" i="1"/>
  <c r="H10" i="1"/>
  <c r="EI10" i="1"/>
  <c r="DJ10" i="1"/>
  <c r="DE10" i="1"/>
  <c r="CZ10" i="1"/>
  <c r="GB10" i="1"/>
  <c r="FW10" i="1"/>
  <c r="EH10" i="1"/>
  <c r="DX10" i="1"/>
  <c r="DI10" i="1"/>
  <c r="CU10" i="1"/>
  <c r="CP10" i="1"/>
  <c r="CK10" i="1"/>
  <c r="CA10" i="1"/>
  <c r="BV10" i="1"/>
  <c r="GA10" i="1"/>
  <c r="ES10" i="1"/>
  <c r="EN10" i="1"/>
  <c r="EP10" i="1" s="1"/>
  <c r="CX10" i="1"/>
  <c r="FA10" i="1"/>
  <c r="EX10" i="1"/>
  <c r="EL10" i="1"/>
  <c r="EK10" i="1" l="1"/>
  <c r="EJ10" i="1"/>
  <c r="EA10" i="1"/>
  <c r="DZ10" i="1"/>
  <c r="EF10" i="1"/>
  <c r="CR10" i="1"/>
  <c r="CQ10" i="1"/>
  <c r="K10" i="1"/>
  <c r="J10" i="1"/>
  <c r="GH10" i="1"/>
  <c r="GI10" i="1"/>
  <c r="CW10" i="1"/>
  <c r="E10" i="1"/>
  <c r="F10" i="1"/>
  <c r="DB10" i="1"/>
  <c r="DA10" i="1"/>
  <c r="DG10" i="1"/>
  <c r="DF10" i="1"/>
  <c r="BN10" i="1"/>
  <c r="CH10" i="1"/>
  <c r="CG10" i="1"/>
  <c r="BW10" i="1"/>
  <c r="BX10" i="1"/>
  <c r="BM10" i="1"/>
  <c r="CV10" i="1"/>
  <c r="CC10" i="1"/>
  <c r="CB10" i="1"/>
  <c r="FJ10" i="1"/>
  <c r="FI10" i="1"/>
  <c r="EU10" i="1"/>
  <c r="ET10" i="1"/>
  <c r="GD10" i="1"/>
  <c r="BR10" i="1"/>
  <c r="BS10" i="1"/>
  <c r="AI10" i="1"/>
  <c r="AJ10" i="1"/>
  <c r="BI10" i="1"/>
  <c r="BH10" i="1"/>
  <c r="EO10" i="1"/>
  <c r="FX10" i="1"/>
  <c r="FY10" i="1"/>
  <c r="FD10" i="1"/>
  <c r="FE10" i="1"/>
  <c r="AO10" i="1"/>
  <c r="AN10" i="1"/>
  <c r="Y10" i="1"/>
  <c r="Z10" i="1"/>
  <c r="AS10" i="1"/>
  <c r="AT10" i="1"/>
  <c r="AD10" i="1"/>
  <c r="AE10" i="1"/>
  <c r="U10" i="1"/>
  <c r="T10" i="1"/>
  <c r="P10" i="1"/>
  <c r="O10" i="1"/>
  <c r="DL10" i="1"/>
  <c r="DK10" i="1"/>
  <c r="CL10" i="1"/>
  <c r="CM10" i="1"/>
</calcChain>
</file>

<file path=xl/sharedStrings.xml><?xml version="1.0" encoding="utf-8"?>
<sst xmlns="http://schemas.openxmlformats.org/spreadsheetml/2006/main" count="418" uniqueCount="126">
  <si>
    <t>Государственная программа "Современное здравоохранение"</t>
  </si>
  <si>
    <t>Государственная программа "Развитие образования"</t>
  </si>
  <si>
    <t>Государственная программа "Социальное и демографическое развитие"</t>
  </si>
  <si>
    <t>Государственная программа "Культурное пространство"</t>
  </si>
  <si>
    <t>Государственная программа "Поддержка занятости населения"</t>
  </si>
  <si>
    <t>Государственная программа "Развитие агропромышленного комплекса"</t>
  </si>
  <si>
    <t>Государственная программа "Устойчивое развитие коренных малочисленных народов Севера"</t>
  </si>
  <si>
    <t>Государственная программа "Развитие жилищной сферы"</t>
  </si>
  <si>
    <t>Государственная программа "Жилищно-коммунальный комплекс и городская среда"</t>
  </si>
  <si>
    <t>Государственная программа "Экологическая безопасность"</t>
  </si>
  <si>
    <t>Государственная программа "Развитие экономического потенциала"</t>
  </si>
  <si>
    <t>Государственная программа "Создание условий для эффективного управления муниципальными финансами"</t>
  </si>
  <si>
    <t>Государственная программа "Развитие государственной гражданской и муниципальной службы"</t>
  </si>
  <si>
    <t>Государственная программа "Профилактика правонарушений и обеспечение отдельных прав граждан"</t>
  </si>
  <si>
    <t>Уточненный план на год</t>
  </si>
  <si>
    <t>Исполнение</t>
  </si>
  <si>
    <t xml:space="preserve">% исполнения </t>
  </si>
  <si>
    <t>Окружной бюджет</t>
  </si>
  <si>
    <t>01.1.03.84280</t>
  </si>
  <si>
    <t xml:space="preserve">Городские округа </t>
  </si>
  <si>
    <t>г. Нефтеюганск</t>
  </si>
  <si>
    <t>г. Сургут</t>
  </si>
  <si>
    <t xml:space="preserve">г. Ханты-Мансийск </t>
  </si>
  <si>
    <t>г. Нижневартовск</t>
  </si>
  <si>
    <t>г. Мегион</t>
  </si>
  <si>
    <t>г. Урай</t>
  </si>
  <si>
    <t>г. Когалым</t>
  </si>
  <si>
    <t>г. Радужный</t>
  </si>
  <si>
    <t>г. Лангепас</t>
  </si>
  <si>
    <t>г. Нягань</t>
  </si>
  <si>
    <t>г. Пыть-Ях</t>
  </si>
  <si>
    <t>г. Покачи</t>
  </si>
  <si>
    <t>г. Югорск</t>
  </si>
  <si>
    <t>Муниципальные районы</t>
  </si>
  <si>
    <t>Белоярский район</t>
  </si>
  <si>
    <t>Березовский район</t>
  </si>
  <si>
    <t>Кондинский район</t>
  </si>
  <si>
    <t>Октябрьский район</t>
  </si>
  <si>
    <t>Сургутский район</t>
  </si>
  <si>
    <t>Советский район</t>
  </si>
  <si>
    <t>Ханты-Мансийский район</t>
  </si>
  <si>
    <t>Нижневартовский район</t>
  </si>
  <si>
    <t>Нефтеюганский район</t>
  </si>
  <si>
    <t>Нераспределенный резерв</t>
  </si>
  <si>
    <t>Субвенции на организацию осуществления мероприятий по проведению дезинсекции и дератизации в Ханты-Мансийском автономном округе – Югре</t>
  </si>
  <si>
    <t>Единая субвенция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Ханты-Мансийского автономного округа – Югры отдельных государственных полномочий</t>
  </si>
  <si>
    <t>02.2.03.84300</t>
  </si>
  <si>
    <t>02.5.02.84030</t>
  </si>
  <si>
    <t>Субвенции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</t>
  </si>
  <si>
    <t>Субвенции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</t>
  </si>
  <si>
    <t>Субвенции на организацию и обеспечение отдыха и оздоровления детей, в том числе в этнической среде</t>
  </si>
  <si>
    <t>02.5.02.84080</t>
  </si>
  <si>
    <t>Субвенции на 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</t>
  </si>
  <si>
    <t>Субвенции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</si>
  <si>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03.1.02.84310</t>
  </si>
  <si>
    <t>Единая субвенция на осуществление деятельности по опеке и попечительству</t>
  </si>
  <si>
    <t xml:space="preserve">03.1.02.84320 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</si>
  <si>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</si>
  <si>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03.1.02.R0820 </t>
  </si>
  <si>
    <t>Федеральный бюджет</t>
  </si>
  <si>
    <t xml:space="preserve">Субвенции на 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	</t>
  </si>
  <si>
    <t>03.1.05.84270</t>
  </si>
  <si>
    <t>Субвенции на 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– Югры</t>
  </si>
  <si>
    <t xml:space="preserve">05.4.05.84100 </t>
  </si>
  <si>
    <t>Субвенции на осуществление отдельных государственных полномочий в сфере трудовых отношений и государственного управления охраной труда</t>
  </si>
  <si>
    <t>Субвенции на поддержку животноводства, переработки и реализации продукции животноводства</t>
  </si>
  <si>
    <t>08.E.01.84150</t>
  </si>
  <si>
    <t>Субвенции на поддержку малых форм хозяйствования</t>
  </si>
  <si>
    <t>08.E.03.84170</t>
  </si>
  <si>
    <t>Субвенции на поддержку мясного скотоводства, переработки и реализации продукции мясного скотоводства</t>
  </si>
  <si>
    <t>08.E.04.84160</t>
  </si>
  <si>
    <t>Субвенции на организацию мероприятий при осуществлении деятельности по обращению с животными без владельцев</t>
  </si>
  <si>
    <t>08.Г.01.84200</t>
  </si>
  <si>
    <t>Субвенции на поддержку растениеводства, переработки и реализации продукции растениеводства</t>
  </si>
  <si>
    <t>08.Д.01.84140</t>
  </si>
  <si>
    <t>Субвенции на повышение эффективности использования и развитие ресурсного потенциала рыбохозяйственного комплекса</t>
  </si>
  <si>
    <t xml:space="preserve">08.Ж.01.84180 </t>
  </si>
  <si>
    <t>08.Ж.02.84180</t>
  </si>
  <si>
    <t>Субвенции на развитие системы заготовки и переработки дикоросов</t>
  </si>
  <si>
    <t>08.И.01.84190</t>
  </si>
  <si>
    <t>Субвенции на реализацию полномочия, указанного в пункте 2 статьи 2 Закона Ханты-Мансийского автономного округа – Югры от 31 января 2011 года № 8-оз "О наделении органов местного самоуправления муниципальных образований Ханты-Мансийского автономного округа – Югры отдельным государственным полномочием по участию в реализации государственной программы Ханты-Мансийского автономного округа – Югры "Устойчивое развитие коренных малочисленных народов Севера"</t>
  </si>
  <si>
    <t>10.1.01.84210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</si>
  <si>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</si>
  <si>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 xml:space="preserve">11.5.11.51350 </t>
  </si>
  <si>
    <t xml:space="preserve">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</si>
  <si>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11.5.11.51760</t>
  </si>
  <si>
    <t>Субвенции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1941–1945 годов" за счет средств бюджета Ханты-Мансийского автономного округа – Югры</t>
  </si>
  <si>
    <t>11.5.11.D1340</t>
  </si>
  <si>
    <t>Субвенции на реализацию полномочий, указанных в пунктах 3.1, 3.2 статьи 2 Закона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</t>
  </si>
  <si>
    <t>11.5.12.84220</t>
  </si>
  <si>
    <t>Субвенции на возмещение недополученных доходов организациям, осуществляющим реализацию электрической энергии населению и приравненным к нему категориям потребителей в зоне децентрализованного электроснабжения Ханты-Мансийского автономного округа – Югры по социально ориентированным тарифам и сжиженного газа по социально ориентированным розничным ценам</t>
  </si>
  <si>
    <t>12.4.02.84230</t>
  </si>
  <si>
    <t>Субвенции на осуществление отдельных государственных полномочий Ханты-Мансийского автономного округа – Югры в сфере обращения с твердыми коммунальными отходами</t>
  </si>
  <si>
    <t>15.3.01.84290</t>
  </si>
  <si>
    <t>Проведение Всероссийской переписи населения 2020 года</t>
  </si>
  <si>
    <t>16.1.05.54690</t>
  </si>
  <si>
    <t>Субвенции муниципальным районам на исполнение полномочий по расчету и предоставлению дотаций на выравнивание бюджетной обеспеченности поселений, входящих в состав муниципальных районов</t>
  </si>
  <si>
    <t>20.1.01.84260</t>
  </si>
  <si>
    <t>Осуществление переданных полномочий Российской Федерации на государственную регистрацию актов гражданского состояния</t>
  </si>
  <si>
    <t>26.4.09.59300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</si>
  <si>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– Югры</t>
  </si>
  <si>
    <t>26.4.09.D9300</t>
  </si>
  <si>
    <t>Субвенции на 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– Югры от 11 июня 2010 года № 102-оз "Об административных правонарушениях"</t>
  </si>
  <si>
    <t>29.1.05.84250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</si>
  <si>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</si>
  <si>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29.1.06.51200</t>
  </si>
  <si>
    <t>07.2.12.84120</t>
  </si>
  <si>
    <t>Осуществление первичного воинского учета на территориях, где отсутствуют военные комиссариаты</t>
  </si>
  <si>
    <t>40.4.00.51180</t>
  </si>
  <si>
    <t>Наименование муниципальных районов (городских округов)</t>
  </si>
  <si>
    <t>(тыс. рублей)</t>
  </si>
  <si>
    <t>02.5.02.84050</t>
  </si>
  <si>
    <t>Всего субвенций</t>
  </si>
  <si>
    <t>Непрограммные направления деятельности</t>
  </si>
  <si>
    <t>к утв. плану на год</t>
  </si>
  <si>
    <t>к уточн. плану на год</t>
  </si>
  <si>
    <t>03.1.02.84060</t>
  </si>
  <si>
    <t>Субвенции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1941–1945 годов" за счет средств резервного фонда Правительства Российской Федерации</t>
  </si>
  <si>
    <t xml:space="preserve">11.5.11.5134F  </t>
  </si>
  <si>
    <t>св.100</t>
  </si>
  <si>
    <t>Осуществление переданных полномочий Российской Федерации на государственную регистрацию актов гражданского состояния за счет средств резервного фонда Правительства Российской Федерации</t>
  </si>
  <si>
    <t xml:space="preserve">26.4.09.5930F </t>
  </si>
  <si>
    <t>Сведения о фактических расходах на предоставление субвенций из бюджета Ханты-Мансийского автономного округа - Югры бюджетам муниципальных образований за 2020 года в разрезе государственных программ  Ханты-Мансийского автономного округа - Югры и непрограммных направлений деятельности, а также видов субвенций</t>
  </si>
  <si>
    <t>Первоначальный план на год</t>
  </si>
  <si>
    <t>к перв. плану на год</t>
  </si>
  <si>
    <t>Приложение 13.4 к пояснительной записке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</si>
</sst>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0.00_ ;[Red]\-#,##0.00\ "/>
    <numFmt numFmtId="165" formatCode="[&gt;=50]#,##0.0,;[Red][&lt;=-50]\-#,##0.0,;#,##0.0,"/>
    <numFmt numFmtId="166" formatCode="#,##0.0_ ;[Red]\-#,##0.0\ "/>
    <numFmt numFmtId="167" formatCode="_-* #,##0.0\ _₽_-;\-* #,##0.0\ _₽_-;_-* &quot;-&quot;??\ _₽_-;_-@_-"/>
    <numFmt numFmtId="168" formatCode="#,##0.0_ ;\-#,##0.0\ "/>
  </numFmts>
  <fonts count="10" x14ac:knownFonts="1">
    <font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9.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8" fillId="0" borderId="1"/>
  </cellStyleXfs>
  <cellXfs count="58">
    <xf numFmtId="0" fontId="0" fillId="0" borderId="0" xfId="0"/>
    <xf numFmtId="0" fontId="2" fillId="0" borderId="1" xfId="0" applyFont="1" applyBorder="1"/>
    <xf numFmtId="0" fontId="5" fillId="0" borderId="0" xfId="0" applyFont="1"/>
    <xf numFmtId="0" fontId="5" fillId="0" borderId="7" xfId="0" applyFont="1" applyBorder="1"/>
    <xf numFmtId="0" fontId="2" fillId="0" borderId="7" xfId="0" applyNumberFormat="1" applyFont="1" applyBorder="1" applyAlignment="1">
      <alignment vertical="center" wrapText="1"/>
    </xf>
    <xf numFmtId="164" fontId="2" fillId="0" borderId="7" xfId="0" applyNumberFormat="1" applyFont="1" applyBorder="1" applyAlignment="1">
      <alignment horizontal="right" vertical="center"/>
    </xf>
    <xf numFmtId="0" fontId="4" fillId="0" borderId="7" xfId="0" applyNumberFormat="1" applyFont="1" applyBorder="1"/>
    <xf numFmtId="164" fontId="4" fillId="0" borderId="7" xfId="0" applyNumberFormat="1" applyFont="1" applyBorder="1"/>
    <xf numFmtId="0" fontId="6" fillId="0" borderId="7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165" fontId="2" fillId="0" borderId="7" xfId="0" applyNumberFormat="1" applyFont="1" applyBorder="1" applyAlignment="1">
      <alignment horizontal="right" vertical="center"/>
    </xf>
    <xf numFmtId="165" fontId="2" fillId="0" borderId="7" xfId="0" applyNumberFormat="1" applyFont="1" applyBorder="1" applyAlignment="1">
      <alignment vertical="center" wrapText="1"/>
    </xf>
    <xf numFmtId="165" fontId="4" fillId="0" borderId="7" xfId="0" applyNumberFormat="1" applyFont="1" applyBorder="1" applyAlignment="1">
      <alignment vertical="center" wrapText="1"/>
    </xf>
    <xf numFmtId="167" fontId="2" fillId="0" borderId="7" xfId="1" applyNumberFormat="1" applyFont="1" applyBorder="1" applyAlignment="1">
      <alignment horizontal="right" vertical="center" wrapText="1"/>
    </xf>
    <xf numFmtId="167" fontId="4" fillId="0" borderId="7" xfId="1" applyNumberFormat="1" applyFont="1" applyBorder="1" applyAlignment="1">
      <alignment horizontal="right" vertical="center" wrapText="1"/>
    </xf>
    <xf numFmtId="168" fontId="4" fillId="0" borderId="7" xfId="1" applyNumberFormat="1" applyFont="1" applyBorder="1" applyAlignment="1">
      <alignment horizontal="right" vertical="center" wrapText="1"/>
    </xf>
    <xf numFmtId="0" fontId="4" fillId="0" borderId="1" xfId="0" applyNumberFormat="1" applyFont="1" applyBorder="1" applyAlignment="1">
      <alignment vertical="center" wrapText="1"/>
    </xf>
    <xf numFmtId="166" fontId="2" fillId="0" borderId="7" xfId="0" applyNumberFormat="1" applyFont="1" applyBorder="1" applyAlignment="1">
      <alignment horizontal="right" vertical="center"/>
    </xf>
    <xf numFmtId="2" fontId="4" fillId="0" borderId="7" xfId="0" applyNumberFormat="1" applyFont="1" applyBorder="1" applyAlignment="1">
      <alignment vertical="center" wrapText="1"/>
    </xf>
    <xf numFmtId="0" fontId="5" fillId="0" borderId="0" xfId="0" applyFont="1" applyFill="1" applyAlignment="1"/>
    <xf numFmtId="165" fontId="4" fillId="0" borderId="3" xfId="0" applyNumberFormat="1" applyFont="1" applyBorder="1" applyAlignment="1">
      <alignment horizontal="right" vertical="center" wrapText="1"/>
    </xf>
    <xf numFmtId="165" fontId="4" fillId="0" borderId="7" xfId="0" applyNumberFormat="1" applyFont="1" applyBorder="1" applyAlignment="1">
      <alignment horizontal="right" vertical="center"/>
    </xf>
    <xf numFmtId="165" fontId="2" fillId="0" borderId="3" xfId="0" applyNumberFormat="1" applyFont="1" applyBorder="1" applyAlignment="1">
      <alignment horizontal="right" vertical="center" wrapText="1"/>
    </xf>
    <xf numFmtId="165" fontId="4" fillId="0" borderId="3" xfId="0" applyNumberFormat="1" applyFont="1" applyFill="1" applyBorder="1" applyAlignment="1">
      <alignment horizontal="right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2" fillId="0" borderId="7" xfId="0" applyNumberFormat="1" applyFont="1" applyBorder="1" applyAlignment="1">
      <alignment horizontal="center" vertical="center" wrapText="1"/>
    </xf>
    <xf numFmtId="0" fontId="2" fillId="0" borderId="7" xfId="0" applyNumberFormat="1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7" fillId="0" borderId="1" xfId="2" applyFont="1" applyFill="1" applyAlignment="1"/>
    <xf numFmtId="0" fontId="2" fillId="0" borderId="7" xfId="0" applyNumberFormat="1" applyFont="1" applyBorder="1" applyAlignment="1">
      <alignment horizontal="center" vertical="center" wrapText="1"/>
    </xf>
    <xf numFmtId="0" fontId="2" fillId="0" borderId="7" xfId="0" applyNumberFormat="1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top" wrapText="1"/>
    </xf>
    <xf numFmtId="0" fontId="2" fillId="0" borderId="4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center" vertical="top" wrapText="1"/>
    </xf>
    <xf numFmtId="11" fontId="2" fillId="0" borderId="2" xfId="0" applyNumberFormat="1" applyFont="1" applyBorder="1" applyAlignment="1">
      <alignment horizontal="center" vertical="center" wrapText="1"/>
    </xf>
    <xf numFmtId="11" fontId="2" fillId="0" borderId="4" xfId="0" applyNumberFormat="1" applyFont="1" applyBorder="1" applyAlignment="1">
      <alignment horizontal="center" vertical="center" wrapText="1"/>
    </xf>
    <xf numFmtId="11" fontId="2" fillId="0" borderId="3" xfId="0" applyNumberFormat="1" applyFont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14" xfId="0" applyNumberFormat="1" applyFont="1" applyBorder="1" applyAlignment="1">
      <alignment horizontal="center" vertical="center" wrapText="1"/>
    </xf>
    <xf numFmtId="0" fontId="2" fillId="0" borderId="12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11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right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I35"/>
  <sheetViews>
    <sheetView tabSelected="1" topLeftCell="FL4" zoomScaleNormal="100" workbookViewId="0">
      <selection activeCell="BW27" sqref="A27:XFD27"/>
    </sheetView>
  </sheetViews>
  <sheetFormatPr defaultColWidth="9.140625" defaultRowHeight="12.75" x14ac:dyDescent="0.2"/>
  <cols>
    <col min="1" max="1" width="21.5703125" style="2" customWidth="1"/>
    <col min="2" max="2" width="14" style="2" customWidth="1"/>
    <col min="3" max="3" width="12.28515625" style="2" customWidth="1"/>
    <col min="4" max="4" width="11.28515625" style="2" customWidth="1"/>
    <col min="5" max="5" width="8.140625" style="2" customWidth="1"/>
    <col min="6" max="6" width="8.28515625" style="2" customWidth="1"/>
    <col min="7" max="7" width="13" style="2" customWidth="1"/>
    <col min="8" max="8" width="10.85546875" style="2" customWidth="1"/>
    <col min="9" max="9" width="10.7109375" style="2" bestFit="1" customWidth="1"/>
    <col min="10" max="10" width="8" style="2" customWidth="1"/>
    <col min="11" max="11" width="7.42578125" style="2" customWidth="1"/>
    <col min="12" max="12" width="13.85546875" style="2" customWidth="1"/>
    <col min="13" max="13" width="12" style="2" customWidth="1"/>
    <col min="14" max="14" width="11.28515625" style="2" bestFit="1" customWidth="1"/>
    <col min="15" max="15" width="9" style="2" customWidth="1"/>
    <col min="16" max="16" width="8.42578125" style="2" customWidth="1"/>
    <col min="17" max="17" width="14" style="2" customWidth="1"/>
    <col min="18" max="18" width="12.7109375" style="2" customWidth="1"/>
    <col min="19" max="19" width="10.85546875" style="2" customWidth="1"/>
    <col min="20" max="20" width="8.85546875" style="2" customWidth="1"/>
    <col min="21" max="21" width="8.42578125" style="2" customWidth="1"/>
    <col min="22" max="22" width="14.28515625" style="2" customWidth="1"/>
    <col min="23" max="23" width="12.7109375" style="2" customWidth="1"/>
    <col min="24" max="24" width="11.42578125" style="2" customWidth="1"/>
    <col min="25" max="25" width="8" style="2" customWidth="1"/>
    <col min="26" max="26" width="8.5703125" style="2" customWidth="1"/>
    <col min="27" max="27" width="13.7109375" style="2" customWidth="1"/>
    <col min="28" max="29" width="10.42578125" style="2" customWidth="1"/>
    <col min="30" max="30" width="8.42578125" style="2" customWidth="1"/>
    <col min="31" max="31" width="9.42578125" style="2" customWidth="1"/>
    <col min="32" max="32" width="13.5703125" style="2" customWidth="1"/>
    <col min="33" max="33" width="13.42578125" style="2" customWidth="1"/>
    <col min="34" max="34" width="11.5703125" style="2" customWidth="1"/>
    <col min="35" max="35" width="8.28515625" style="2" customWidth="1"/>
    <col min="36" max="36" width="9.140625" style="2" customWidth="1"/>
    <col min="37" max="37" width="13.5703125" style="2" customWidth="1"/>
    <col min="38" max="38" width="11.7109375" style="2" customWidth="1"/>
    <col min="39" max="39" width="11.42578125" style="2" customWidth="1"/>
    <col min="40" max="40" width="8.140625" style="2" customWidth="1"/>
    <col min="41" max="41" width="8" style="2" customWidth="1"/>
    <col min="42" max="42" width="14.5703125" style="2" customWidth="1"/>
    <col min="43" max="43" width="12.140625" style="2" customWidth="1"/>
    <col min="44" max="44" width="11.28515625" style="2" customWidth="1"/>
    <col min="45" max="45" width="8.85546875" style="2" customWidth="1"/>
    <col min="46" max="46" width="7.28515625" style="2" customWidth="1"/>
    <col min="47" max="47" width="14.140625" style="2" customWidth="1"/>
    <col min="48" max="48" width="12" style="2" customWidth="1"/>
    <col min="49" max="49" width="9.85546875" style="2" customWidth="1"/>
    <col min="50" max="50" width="8.7109375" style="2" customWidth="1"/>
    <col min="51" max="51" width="8.85546875" style="2" customWidth="1"/>
    <col min="52" max="52" width="13.7109375" style="2" customWidth="1"/>
    <col min="53" max="53" width="11.42578125" style="2" customWidth="1"/>
    <col min="54" max="54" width="11.140625" style="2" customWidth="1"/>
    <col min="55" max="55" width="9.140625" style="2" customWidth="1"/>
    <col min="56" max="56" width="8.28515625" style="2" customWidth="1"/>
    <col min="57" max="57" width="13.7109375" style="2" customWidth="1"/>
    <col min="58" max="58" width="12.5703125" style="2" customWidth="1"/>
    <col min="59" max="59" width="10.5703125" style="2" customWidth="1"/>
    <col min="60" max="60" width="8.7109375" style="2" customWidth="1"/>
    <col min="61" max="61" width="9" style="2" customWidth="1"/>
    <col min="62" max="62" width="14.140625" style="2" customWidth="1"/>
    <col min="63" max="63" width="12" style="2" customWidth="1"/>
    <col min="64" max="64" width="10.7109375" style="2" customWidth="1"/>
    <col min="65" max="65" width="8.5703125" style="2" customWidth="1"/>
    <col min="66" max="66" width="9.42578125" style="2" customWidth="1"/>
    <col min="67" max="67" width="14.7109375" style="2" customWidth="1"/>
    <col min="68" max="68" width="10.7109375" style="2" customWidth="1"/>
    <col min="69" max="69" width="11.140625" style="2" customWidth="1"/>
    <col min="70" max="70" width="8.42578125" style="2" customWidth="1"/>
    <col min="71" max="71" width="9" style="2" customWidth="1"/>
    <col min="72" max="72" width="14.28515625" style="2" customWidth="1"/>
    <col min="73" max="73" width="11.7109375" style="2" customWidth="1"/>
    <col min="74" max="74" width="11.42578125" style="2" customWidth="1"/>
    <col min="75" max="75" width="8.85546875" style="2" customWidth="1"/>
    <col min="76" max="76" width="8.42578125" style="2" customWidth="1"/>
    <col min="77" max="77" width="14.140625" style="2" customWidth="1"/>
    <col min="78" max="78" width="10.5703125" style="2" customWidth="1"/>
    <col min="79" max="79" width="11.28515625" style="2" customWidth="1"/>
    <col min="80" max="81" width="8.7109375" style="2" customWidth="1"/>
    <col min="82" max="82" width="13.85546875" style="2" customWidth="1"/>
    <col min="83" max="83" width="11.85546875" style="2" customWidth="1"/>
    <col min="84" max="84" width="11.28515625" style="2" customWidth="1"/>
    <col min="85" max="85" width="8.42578125" style="2" customWidth="1"/>
    <col min="86" max="86" width="8.7109375" style="2" customWidth="1"/>
    <col min="87" max="87" width="13.7109375" style="2" customWidth="1"/>
    <col min="88" max="88" width="12.5703125" style="2" customWidth="1"/>
    <col min="89" max="89" width="10.5703125" style="2" customWidth="1"/>
    <col min="90" max="90" width="8.5703125" style="2" customWidth="1"/>
    <col min="91" max="91" width="8.140625" style="2" customWidth="1"/>
    <col min="92" max="92" width="14.28515625" style="2" customWidth="1"/>
    <col min="93" max="93" width="10.28515625" style="2" customWidth="1"/>
    <col min="94" max="94" width="10.42578125" style="2" customWidth="1"/>
    <col min="95" max="95" width="9.140625" style="2" customWidth="1"/>
    <col min="96" max="96" width="8.42578125" style="2" customWidth="1"/>
    <col min="97" max="97" width="13.85546875" style="2" customWidth="1"/>
    <col min="98" max="98" width="12" style="2" customWidth="1"/>
    <col min="99" max="99" width="10.42578125" style="2" customWidth="1"/>
    <col min="100" max="100" width="7.85546875" style="2" customWidth="1"/>
    <col min="101" max="101" width="8.7109375" style="2" customWidth="1"/>
    <col min="102" max="102" width="14.140625" style="2" customWidth="1"/>
    <col min="103" max="103" width="12.7109375" style="2" customWidth="1"/>
    <col min="104" max="104" width="12" style="2" customWidth="1"/>
    <col min="105" max="105" width="9.28515625" style="2" customWidth="1"/>
    <col min="106" max="106" width="9.5703125" style="2" customWidth="1"/>
    <col min="107" max="107" width="15.28515625" style="2" customWidth="1"/>
    <col min="108" max="108" width="12.5703125" style="2" customWidth="1"/>
    <col min="109" max="109" width="10.28515625" style="2" customWidth="1"/>
    <col min="110" max="110" width="8.7109375" style="2" customWidth="1"/>
    <col min="111" max="111" width="8.5703125" style="2" customWidth="1"/>
    <col min="112" max="112" width="13.85546875" style="2" customWidth="1"/>
    <col min="113" max="113" width="12.85546875" style="2" customWidth="1"/>
    <col min="114" max="114" width="11.140625" style="2" customWidth="1"/>
    <col min="115" max="115" width="8.140625" style="2" customWidth="1"/>
    <col min="116" max="116" width="9" style="2" customWidth="1"/>
    <col min="117" max="117" width="14.42578125" style="2" customWidth="1"/>
    <col min="118" max="118" width="12.28515625" style="2" customWidth="1"/>
    <col min="119" max="119" width="11.140625" style="2" customWidth="1"/>
    <col min="120" max="120" width="10.140625" style="2" customWidth="1"/>
    <col min="121" max="121" width="7.5703125" style="2" customWidth="1"/>
    <col min="122" max="122" width="14.140625" style="2" customWidth="1"/>
    <col min="123" max="123" width="12" style="2" customWidth="1"/>
    <col min="124" max="124" width="10.5703125" style="2" customWidth="1"/>
    <col min="125" max="125" width="8.85546875" style="2" customWidth="1"/>
    <col min="126" max="126" width="8.7109375" style="2" customWidth="1"/>
    <col min="127" max="127" width="13.7109375" style="2" customWidth="1"/>
    <col min="128" max="128" width="12" style="2" customWidth="1"/>
    <col min="129" max="129" width="10.85546875" style="2" customWidth="1"/>
    <col min="130" max="131" width="8.85546875" style="2" customWidth="1"/>
    <col min="132" max="132" width="13.5703125" style="2" customWidth="1"/>
    <col min="133" max="133" width="10.5703125" style="2" customWidth="1"/>
    <col min="134" max="134" width="10.42578125" style="2" customWidth="1"/>
    <col min="135" max="135" width="9.28515625" style="2" customWidth="1"/>
    <col min="136" max="136" width="9" style="2" customWidth="1"/>
    <col min="137" max="137" width="13.7109375" style="2" customWidth="1"/>
    <col min="138" max="138" width="12" style="2" customWidth="1"/>
    <col min="139" max="139" width="11.28515625" style="2" customWidth="1"/>
    <col min="140" max="140" width="8.5703125" style="2" customWidth="1"/>
    <col min="141" max="141" width="7.85546875" style="2" customWidth="1"/>
    <col min="142" max="142" width="13.5703125" style="2" customWidth="1"/>
    <col min="143" max="143" width="12.28515625" style="2" customWidth="1"/>
    <col min="144" max="144" width="10.140625" style="2" customWidth="1"/>
    <col min="145" max="145" width="9.28515625" style="2" customWidth="1"/>
    <col min="146" max="146" width="8.85546875" style="2" customWidth="1"/>
    <col min="147" max="147" width="14" style="2" customWidth="1"/>
    <col min="148" max="148" width="11.5703125" style="2" customWidth="1"/>
    <col min="149" max="149" width="11.140625" style="2" customWidth="1"/>
    <col min="150" max="150" width="8.140625" style="2" customWidth="1"/>
    <col min="151" max="151" width="8.42578125" style="2" customWidth="1"/>
    <col min="152" max="152" width="15" style="2" customWidth="1"/>
    <col min="153" max="153" width="11.7109375" style="2" customWidth="1"/>
    <col min="154" max="154" width="11" style="2" customWidth="1"/>
    <col min="155" max="155" width="9.28515625" style="2" customWidth="1"/>
    <col min="156" max="156" width="8.42578125" style="2" customWidth="1"/>
    <col min="157" max="157" width="13.5703125" style="2" customWidth="1"/>
    <col min="158" max="158" width="13.42578125" style="2" customWidth="1"/>
    <col min="159" max="159" width="11" style="2" customWidth="1"/>
    <col min="160" max="160" width="8.5703125" style="2" customWidth="1"/>
    <col min="161" max="161" width="8.42578125" style="2" customWidth="1"/>
    <col min="162" max="162" width="14.140625" style="2" customWidth="1"/>
    <col min="163" max="163" width="11.7109375" style="2" customWidth="1"/>
    <col min="164" max="164" width="10" style="2" customWidth="1"/>
    <col min="165" max="165" width="8" style="2" customWidth="1"/>
    <col min="166" max="166" width="8.85546875" style="2" customWidth="1"/>
    <col min="167" max="167" width="14.28515625" style="2" customWidth="1"/>
    <col min="168" max="168" width="11.5703125" style="2" customWidth="1"/>
    <col min="169" max="169" width="12.5703125" style="2" customWidth="1"/>
    <col min="170" max="171" width="8.85546875" style="2" customWidth="1"/>
    <col min="172" max="172" width="15.28515625" style="2" customWidth="1"/>
    <col min="173" max="173" width="12.85546875" style="2" customWidth="1"/>
    <col min="174" max="174" width="11.140625" style="2" customWidth="1"/>
    <col min="175" max="175" width="8.42578125" style="2" customWidth="1"/>
    <col min="176" max="176" width="7.7109375" style="2" customWidth="1"/>
    <col min="177" max="177" width="14.140625" style="2" customWidth="1"/>
    <col min="178" max="178" width="11.7109375" style="2" customWidth="1"/>
    <col min="179" max="179" width="11.42578125" style="2" customWidth="1"/>
    <col min="180" max="180" width="8.140625" style="2" customWidth="1"/>
    <col min="181" max="181" width="7.85546875" style="2" customWidth="1"/>
    <col min="182" max="182" width="13.5703125" style="2" customWidth="1"/>
    <col min="183" max="183" width="11.140625" style="2" customWidth="1"/>
    <col min="184" max="184" width="10.85546875" style="2" customWidth="1"/>
    <col min="185" max="185" width="9.140625" style="2"/>
    <col min="186" max="186" width="9.5703125" style="2" customWidth="1"/>
    <col min="187" max="187" width="14.28515625" style="2" customWidth="1"/>
    <col min="188" max="188" width="12" style="2" customWidth="1"/>
    <col min="189" max="189" width="12.42578125" style="2" customWidth="1"/>
    <col min="190" max="16384" width="9.140625" style="2"/>
  </cols>
  <sheetData>
    <row r="1" spans="1:19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28" t="s">
        <v>125</v>
      </c>
      <c r="N1" s="28"/>
      <c r="O1" s="28"/>
      <c r="P1" s="28"/>
      <c r="Q1" s="19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</row>
    <row r="2" spans="1:191" ht="36.75" customHeight="1" x14ac:dyDescent="0.2">
      <c r="A2" s="16"/>
      <c r="B2" s="44" t="s">
        <v>122</v>
      </c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6"/>
      <c r="BK2" s="16"/>
      <c r="BL2" s="16"/>
      <c r="BM2" s="16"/>
      <c r="BN2" s="16"/>
      <c r="BO2" s="16"/>
      <c r="BP2" s="16"/>
      <c r="BQ2" s="16"/>
      <c r="BR2" s="16"/>
      <c r="BS2" s="16"/>
      <c r="BT2" s="16"/>
      <c r="BU2" s="16"/>
      <c r="BV2" s="16"/>
      <c r="BW2" s="16"/>
      <c r="BX2" s="16"/>
      <c r="BY2" s="16"/>
      <c r="BZ2" s="16"/>
      <c r="CA2" s="16"/>
      <c r="CB2" s="16"/>
      <c r="CC2" s="16"/>
      <c r="CD2" s="16"/>
      <c r="CE2" s="16"/>
      <c r="CF2" s="16"/>
      <c r="CG2" s="16"/>
      <c r="CH2" s="16"/>
      <c r="CI2" s="16"/>
      <c r="CJ2" s="16"/>
      <c r="CK2" s="16"/>
      <c r="CL2" s="16"/>
      <c r="CM2" s="16"/>
      <c r="CN2" s="16"/>
      <c r="CO2" s="16"/>
      <c r="CP2" s="16"/>
      <c r="CQ2" s="16"/>
      <c r="CR2" s="16"/>
      <c r="CS2" s="16"/>
      <c r="CT2" s="16"/>
      <c r="CU2" s="16"/>
      <c r="CV2" s="16"/>
      <c r="CW2" s="16"/>
      <c r="CX2" s="16"/>
      <c r="CY2" s="16"/>
      <c r="CZ2" s="16"/>
      <c r="DA2" s="16"/>
      <c r="DB2" s="16"/>
      <c r="DC2" s="16"/>
      <c r="DD2" s="16"/>
      <c r="DE2" s="16"/>
      <c r="DF2" s="16"/>
      <c r="DG2" s="16"/>
      <c r="DH2" s="16"/>
      <c r="DI2" s="16"/>
      <c r="DJ2" s="16"/>
      <c r="DK2" s="16"/>
      <c r="DL2" s="16"/>
      <c r="DM2" s="16"/>
      <c r="DN2" s="16"/>
      <c r="DO2" s="16"/>
      <c r="DP2" s="16"/>
      <c r="DQ2" s="16"/>
      <c r="DR2" s="16"/>
      <c r="DS2" s="16"/>
      <c r="DT2" s="16"/>
      <c r="DU2" s="16"/>
      <c r="DV2" s="16"/>
      <c r="DW2" s="16"/>
      <c r="DX2" s="16"/>
      <c r="DY2" s="16"/>
      <c r="DZ2" s="16"/>
      <c r="EA2" s="16"/>
      <c r="EB2" s="16"/>
      <c r="EC2" s="16"/>
      <c r="ED2" s="16"/>
      <c r="EE2" s="16"/>
      <c r="EF2" s="16"/>
      <c r="EG2" s="16"/>
      <c r="EH2" s="16"/>
      <c r="EI2" s="16"/>
      <c r="EJ2" s="16"/>
      <c r="EK2" s="16"/>
      <c r="EL2" s="16"/>
      <c r="EM2" s="16"/>
      <c r="EN2" s="16"/>
      <c r="EO2" s="16"/>
      <c r="EP2" s="16"/>
      <c r="EQ2" s="16"/>
      <c r="ER2" s="16"/>
      <c r="ES2" s="16"/>
      <c r="ET2" s="16"/>
      <c r="EU2" s="16"/>
      <c r="EV2" s="16"/>
      <c r="EW2" s="16"/>
      <c r="EX2" s="16"/>
      <c r="EY2" s="16"/>
      <c r="EZ2" s="16"/>
      <c r="FA2" s="16"/>
      <c r="FB2" s="16"/>
      <c r="FC2" s="16"/>
      <c r="FD2" s="16"/>
      <c r="FE2" s="16"/>
      <c r="FF2" s="16"/>
      <c r="FG2" s="16"/>
      <c r="FH2" s="16"/>
      <c r="FI2" s="16"/>
      <c r="FJ2" s="16"/>
      <c r="FK2" s="16"/>
      <c r="FL2" s="16"/>
      <c r="FM2" s="16"/>
      <c r="FN2" s="16"/>
      <c r="FO2" s="16"/>
      <c r="FP2" s="16"/>
      <c r="FQ2" s="16"/>
      <c r="FR2" s="16"/>
      <c r="FS2" s="16"/>
      <c r="FT2" s="16"/>
      <c r="FU2" s="16"/>
      <c r="FV2" s="16"/>
      <c r="FW2" s="16"/>
      <c r="FX2" s="16"/>
      <c r="FY2" s="16"/>
      <c r="FZ2" s="16"/>
      <c r="GA2" s="16"/>
      <c r="GB2" s="16"/>
      <c r="GC2" s="16"/>
      <c r="GD2" s="16"/>
    </row>
    <row r="3" spans="1:191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57" t="s">
        <v>110</v>
      </c>
      <c r="P3" s="57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</row>
    <row r="4" spans="1:191" ht="36" customHeight="1" x14ac:dyDescent="0.2">
      <c r="A4" s="45" t="s">
        <v>109</v>
      </c>
      <c r="B4" s="48" t="s">
        <v>112</v>
      </c>
      <c r="C4" s="49"/>
      <c r="D4" s="49"/>
      <c r="E4" s="49"/>
      <c r="F4" s="50"/>
      <c r="G4" s="32" t="s">
        <v>0</v>
      </c>
      <c r="H4" s="33"/>
      <c r="I4" s="33"/>
      <c r="J4" s="33"/>
      <c r="K4" s="34"/>
      <c r="L4" s="29" t="s">
        <v>1</v>
      </c>
      <c r="M4" s="29"/>
      <c r="N4" s="29"/>
      <c r="O4" s="29"/>
      <c r="P4" s="29"/>
      <c r="Q4" s="29" t="s">
        <v>1</v>
      </c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 t="s">
        <v>2</v>
      </c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 t="s">
        <v>2</v>
      </c>
      <c r="AV4" s="29"/>
      <c r="AW4" s="29"/>
      <c r="AX4" s="29"/>
      <c r="AY4" s="29"/>
      <c r="AZ4" s="29"/>
      <c r="BA4" s="29"/>
      <c r="BB4" s="29"/>
      <c r="BC4" s="29"/>
      <c r="BD4" s="29"/>
      <c r="BE4" s="29"/>
      <c r="BF4" s="29"/>
      <c r="BG4" s="29"/>
      <c r="BH4" s="29"/>
      <c r="BI4" s="29"/>
      <c r="BJ4" s="32" t="s">
        <v>3</v>
      </c>
      <c r="BK4" s="33"/>
      <c r="BL4" s="33"/>
      <c r="BM4" s="33"/>
      <c r="BN4" s="34"/>
      <c r="BO4" s="29" t="s">
        <v>4</v>
      </c>
      <c r="BP4" s="29"/>
      <c r="BQ4" s="29"/>
      <c r="BR4" s="29"/>
      <c r="BS4" s="29"/>
      <c r="BT4" s="29" t="s">
        <v>5</v>
      </c>
      <c r="BU4" s="29"/>
      <c r="BV4" s="29"/>
      <c r="BW4" s="29"/>
      <c r="BX4" s="29"/>
      <c r="BY4" s="29" t="s">
        <v>5</v>
      </c>
      <c r="BZ4" s="29"/>
      <c r="CA4" s="29"/>
      <c r="CB4" s="29"/>
      <c r="CC4" s="29"/>
      <c r="CD4" s="29"/>
      <c r="CE4" s="29"/>
      <c r="CF4" s="29"/>
      <c r="CG4" s="29"/>
      <c r="CH4" s="29"/>
      <c r="CI4" s="29"/>
      <c r="CJ4" s="29"/>
      <c r="CK4" s="29"/>
      <c r="CL4" s="29"/>
      <c r="CM4" s="29"/>
      <c r="CN4" s="29" t="s">
        <v>5</v>
      </c>
      <c r="CO4" s="29"/>
      <c r="CP4" s="29"/>
      <c r="CQ4" s="29"/>
      <c r="CR4" s="29"/>
      <c r="CS4" s="29"/>
      <c r="CT4" s="29"/>
      <c r="CU4" s="29"/>
      <c r="CV4" s="29"/>
      <c r="CW4" s="29"/>
      <c r="CX4" s="29"/>
      <c r="CY4" s="29"/>
      <c r="CZ4" s="29"/>
      <c r="DA4" s="29"/>
      <c r="DB4" s="29"/>
      <c r="DC4" s="29" t="s">
        <v>5</v>
      </c>
      <c r="DD4" s="29"/>
      <c r="DE4" s="29"/>
      <c r="DF4" s="29"/>
      <c r="DG4" s="29"/>
      <c r="DH4" s="32" t="s">
        <v>6</v>
      </c>
      <c r="DI4" s="33"/>
      <c r="DJ4" s="33"/>
      <c r="DK4" s="33"/>
      <c r="DL4" s="34"/>
      <c r="DM4" s="29" t="s">
        <v>7</v>
      </c>
      <c r="DN4" s="29"/>
      <c r="DO4" s="29"/>
      <c r="DP4" s="29"/>
      <c r="DQ4" s="29"/>
      <c r="DR4" s="29" t="s">
        <v>7</v>
      </c>
      <c r="DS4" s="29"/>
      <c r="DT4" s="29"/>
      <c r="DU4" s="29"/>
      <c r="DV4" s="29"/>
      <c r="DW4" s="29"/>
      <c r="DX4" s="29"/>
      <c r="DY4" s="29"/>
      <c r="DZ4" s="29"/>
      <c r="EA4" s="29"/>
      <c r="EB4" s="29"/>
      <c r="EC4" s="29"/>
      <c r="ED4" s="29"/>
      <c r="EE4" s="29"/>
      <c r="EF4" s="29"/>
      <c r="EG4" s="29" t="s">
        <v>7</v>
      </c>
      <c r="EH4" s="29"/>
      <c r="EI4" s="29"/>
      <c r="EJ4" s="29"/>
      <c r="EK4" s="29"/>
      <c r="EL4" s="29" t="s">
        <v>8</v>
      </c>
      <c r="EM4" s="29"/>
      <c r="EN4" s="29"/>
      <c r="EO4" s="29"/>
      <c r="EP4" s="29"/>
      <c r="EQ4" s="29" t="s">
        <v>9</v>
      </c>
      <c r="ER4" s="29"/>
      <c r="ES4" s="29"/>
      <c r="ET4" s="29"/>
      <c r="EU4" s="29"/>
      <c r="EV4" s="29" t="s">
        <v>10</v>
      </c>
      <c r="EW4" s="29"/>
      <c r="EX4" s="29"/>
      <c r="EY4" s="29"/>
      <c r="EZ4" s="29"/>
      <c r="FA4" s="29" t="s">
        <v>11</v>
      </c>
      <c r="FB4" s="29"/>
      <c r="FC4" s="29"/>
      <c r="FD4" s="29"/>
      <c r="FE4" s="29"/>
      <c r="FF4" s="32" t="s">
        <v>12</v>
      </c>
      <c r="FG4" s="33"/>
      <c r="FH4" s="33"/>
      <c r="FI4" s="33"/>
      <c r="FJ4" s="34"/>
      <c r="FK4" s="29" t="s">
        <v>12</v>
      </c>
      <c r="FL4" s="29"/>
      <c r="FM4" s="29"/>
      <c r="FN4" s="29"/>
      <c r="FO4" s="29"/>
      <c r="FP4" s="29"/>
      <c r="FQ4" s="29"/>
      <c r="FR4" s="29"/>
      <c r="FS4" s="29"/>
      <c r="FT4" s="29"/>
      <c r="FU4" s="32" t="s">
        <v>13</v>
      </c>
      <c r="FV4" s="33"/>
      <c r="FW4" s="33"/>
      <c r="FX4" s="33"/>
      <c r="FY4" s="34"/>
      <c r="FZ4" s="29" t="s">
        <v>13</v>
      </c>
      <c r="GA4" s="29"/>
      <c r="GB4" s="29"/>
      <c r="GC4" s="29"/>
      <c r="GD4" s="29"/>
      <c r="GE4" s="33" t="s">
        <v>113</v>
      </c>
      <c r="GF4" s="33"/>
      <c r="GG4" s="33"/>
      <c r="GH4" s="33"/>
      <c r="GI4" s="34"/>
    </row>
    <row r="5" spans="1:191" ht="111.75" customHeight="1" x14ac:dyDescent="0.2">
      <c r="A5" s="46"/>
      <c r="B5" s="51"/>
      <c r="C5" s="52"/>
      <c r="D5" s="52"/>
      <c r="E5" s="52"/>
      <c r="F5" s="53"/>
      <c r="G5" s="29" t="s">
        <v>44</v>
      </c>
      <c r="H5" s="29"/>
      <c r="I5" s="29"/>
      <c r="J5" s="29"/>
      <c r="K5" s="29"/>
      <c r="L5" s="29" t="s">
        <v>45</v>
      </c>
      <c r="M5" s="29"/>
      <c r="N5" s="29"/>
      <c r="O5" s="29"/>
      <c r="P5" s="29"/>
      <c r="Q5" s="32" t="s">
        <v>49</v>
      </c>
      <c r="R5" s="33"/>
      <c r="S5" s="33"/>
      <c r="T5" s="33"/>
      <c r="U5" s="34"/>
      <c r="V5" s="32" t="s">
        <v>48</v>
      </c>
      <c r="W5" s="33"/>
      <c r="X5" s="33"/>
      <c r="Y5" s="33"/>
      <c r="Z5" s="34"/>
      <c r="AA5" s="32" t="s">
        <v>50</v>
      </c>
      <c r="AB5" s="33"/>
      <c r="AC5" s="33"/>
      <c r="AD5" s="33"/>
      <c r="AE5" s="34"/>
      <c r="AF5" s="32" t="s">
        <v>52</v>
      </c>
      <c r="AG5" s="33"/>
      <c r="AH5" s="33"/>
      <c r="AI5" s="33"/>
      <c r="AJ5" s="34"/>
      <c r="AK5" s="32" t="s">
        <v>53</v>
      </c>
      <c r="AL5" s="33"/>
      <c r="AM5" s="33"/>
      <c r="AN5" s="33"/>
      <c r="AO5" s="34"/>
      <c r="AP5" s="32" t="s">
        <v>55</v>
      </c>
      <c r="AQ5" s="33"/>
      <c r="AR5" s="33"/>
      <c r="AS5" s="33"/>
      <c r="AT5" s="34"/>
      <c r="AU5" s="32" t="s">
        <v>57</v>
      </c>
      <c r="AV5" s="33"/>
      <c r="AW5" s="33"/>
      <c r="AX5" s="33"/>
      <c r="AY5" s="33"/>
      <c r="AZ5" s="33"/>
      <c r="BA5" s="33"/>
      <c r="BB5" s="33"/>
      <c r="BC5" s="33"/>
      <c r="BD5" s="34"/>
      <c r="BE5" s="32" t="s">
        <v>60</v>
      </c>
      <c r="BF5" s="33"/>
      <c r="BG5" s="33"/>
      <c r="BH5" s="33"/>
      <c r="BI5" s="34"/>
      <c r="BJ5" s="32" t="s">
        <v>62</v>
      </c>
      <c r="BK5" s="33"/>
      <c r="BL5" s="33"/>
      <c r="BM5" s="33"/>
      <c r="BN5" s="34"/>
      <c r="BO5" s="32" t="s">
        <v>64</v>
      </c>
      <c r="BP5" s="33"/>
      <c r="BQ5" s="33"/>
      <c r="BR5" s="33"/>
      <c r="BS5" s="34"/>
      <c r="BT5" s="32" t="s">
        <v>65</v>
      </c>
      <c r="BU5" s="33"/>
      <c r="BV5" s="33"/>
      <c r="BW5" s="33"/>
      <c r="BX5" s="34"/>
      <c r="BY5" s="32" t="s">
        <v>67</v>
      </c>
      <c r="BZ5" s="33"/>
      <c r="CA5" s="33"/>
      <c r="CB5" s="33"/>
      <c r="CC5" s="34"/>
      <c r="CD5" s="32" t="s">
        <v>69</v>
      </c>
      <c r="CE5" s="33"/>
      <c r="CF5" s="33"/>
      <c r="CG5" s="33"/>
      <c r="CH5" s="34"/>
      <c r="CI5" s="32" t="s">
        <v>71</v>
      </c>
      <c r="CJ5" s="33"/>
      <c r="CK5" s="33"/>
      <c r="CL5" s="33"/>
      <c r="CM5" s="34"/>
      <c r="CN5" s="32" t="s">
        <v>73</v>
      </c>
      <c r="CO5" s="33"/>
      <c r="CP5" s="33"/>
      <c r="CQ5" s="33"/>
      <c r="CR5" s="34"/>
      <c r="CS5" s="32" t="s">
        <v>75</v>
      </c>
      <c r="CT5" s="33"/>
      <c r="CU5" s="33"/>
      <c r="CV5" s="33"/>
      <c r="CW5" s="34"/>
      <c r="CX5" s="32" t="s">
        <v>75</v>
      </c>
      <c r="CY5" s="33"/>
      <c r="CZ5" s="33"/>
      <c r="DA5" s="33"/>
      <c r="DB5" s="34"/>
      <c r="DC5" s="32" t="s">
        <v>78</v>
      </c>
      <c r="DD5" s="33"/>
      <c r="DE5" s="33"/>
      <c r="DF5" s="33"/>
      <c r="DG5" s="34"/>
      <c r="DH5" s="35" t="s">
        <v>80</v>
      </c>
      <c r="DI5" s="36"/>
      <c r="DJ5" s="36"/>
      <c r="DK5" s="36"/>
      <c r="DL5" s="37"/>
      <c r="DM5" s="32" t="s">
        <v>117</v>
      </c>
      <c r="DN5" s="33"/>
      <c r="DO5" s="33"/>
      <c r="DP5" s="33"/>
      <c r="DQ5" s="34"/>
      <c r="DR5" s="32" t="s">
        <v>82</v>
      </c>
      <c r="DS5" s="33"/>
      <c r="DT5" s="33"/>
      <c r="DU5" s="33"/>
      <c r="DV5" s="34"/>
      <c r="DW5" s="32" t="s">
        <v>84</v>
      </c>
      <c r="DX5" s="33"/>
      <c r="DY5" s="33"/>
      <c r="DZ5" s="33"/>
      <c r="EA5" s="34"/>
      <c r="EB5" s="32" t="s">
        <v>86</v>
      </c>
      <c r="EC5" s="33"/>
      <c r="ED5" s="33"/>
      <c r="EE5" s="33"/>
      <c r="EF5" s="34"/>
      <c r="EG5" s="32" t="s">
        <v>88</v>
      </c>
      <c r="EH5" s="33"/>
      <c r="EI5" s="33"/>
      <c r="EJ5" s="33"/>
      <c r="EK5" s="34"/>
      <c r="EL5" s="32" t="s">
        <v>90</v>
      </c>
      <c r="EM5" s="33"/>
      <c r="EN5" s="33"/>
      <c r="EO5" s="33"/>
      <c r="EP5" s="34"/>
      <c r="EQ5" s="32" t="s">
        <v>92</v>
      </c>
      <c r="ER5" s="33"/>
      <c r="ES5" s="33"/>
      <c r="ET5" s="33"/>
      <c r="EU5" s="34"/>
      <c r="EV5" s="32" t="s">
        <v>94</v>
      </c>
      <c r="EW5" s="33"/>
      <c r="EX5" s="33"/>
      <c r="EY5" s="33"/>
      <c r="EZ5" s="34"/>
      <c r="FA5" s="32" t="s">
        <v>96</v>
      </c>
      <c r="FB5" s="33"/>
      <c r="FC5" s="33"/>
      <c r="FD5" s="33"/>
      <c r="FE5" s="34"/>
      <c r="FF5" s="29" t="s">
        <v>98</v>
      </c>
      <c r="FG5" s="29"/>
      <c r="FH5" s="29"/>
      <c r="FI5" s="29"/>
      <c r="FJ5" s="29"/>
      <c r="FK5" s="29" t="s">
        <v>120</v>
      </c>
      <c r="FL5" s="29"/>
      <c r="FM5" s="29"/>
      <c r="FN5" s="29"/>
      <c r="FO5" s="29"/>
      <c r="FP5" s="32" t="s">
        <v>100</v>
      </c>
      <c r="FQ5" s="33"/>
      <c r="FR5" s="33"/>
      <c r="FS5" s="33"/>
      <c r="FT5" s="34"/>
      <c r="FU5" s="29" t="s">
        <v>102</v>
      </c>
      <c r="FV5" s="29"/>
      <c r="FW5" s="29"/>
      <c r="FX5" s="29"/>
      <c r="FY5" s="29"/>
      <c r="FZ5" s="29" t="s">
        <v>104</v>
      </c>
      <c r="GA5" s="29"/>
      <c r="GB5" s="29"/>
      <c r="GC5" s="29"/>
      <c r="GD5" s="29"/>
      <c r="GE5" s="32" t="s">
        <v>107</v>
      </c>
      <c r="GF5" s="33"/>
      <c r="GG5" s="33"/>
      <c r="GH5" s="33"/>
      <c r="GI5" s="34"/>
    </row>
    <row r="6" spans="1:191" ht="18" customHeight="1" x14ac:dyDescent="0.2">
      <c r="A6" s="46"/>
      <c r="B6" s="29" t="s">
        <v>123</v>
      </c>
      <c r="C6" s="29" t="s">
        <v>14</v>
      </c>
      <c r="D6" s="29" t="s">
        <v>15</v>
      </c>
      <c r="E6" s="31" t="s">
        <v>16</v>
      </c>
      <c r="F6" s="31"/>
      <c r="G6" s="29" t="s">
        <v>123</v>
      </c>
      <c r="H6" s="29" t="s">
        <v>14</v>
      </c>
      <c r="I6" s="30" t="s">
        <v>15</v>
      </c>
      <c r="J6" s="31" t="s">
        <v>16</v>
      </c>
      <c r="K6" s="31"/>
      <c r="L6" s="29" t="s">
        <v>123</v>
      </c>
      <c r="M6" s="29" t="s">
        <v>14</v>
      </c>
      <c r="N6" s="30" t="s">
        <v>15</v>
      </c>
      <c r="O6" s="31" t="s">
        <v>16</v>
      </c>
      <c r="P6" s="31"/>
      <c r="Q6" s="29" t="s">
        <v>123</v>
      </c>
      <c r="R6" s="29" t="s">
        <v>14</v>
      </c>
      <c r="S6" s="30" t="s">
        <v>15</v>
      </c>
      <c r="T6" s="31" t="s">
        <v>16</v>
      </c>
      <c r="U6" s="31"/>
      <c r="V6" s="29" t="s">
        <v>123</v>
      </c>
      <c r="W6" s="29" t="s">
        <v>14</v>
      </c>
      <c r="X6" s="30" t="s">
        <v>15</v>
      </c>
      <c r="Y6" s="31" t="s">
        <v>16</v>
      </c>
      <c r="Z6" s="31"/>
      <c r="AA6" s="29" t="s">
        <v>123</v>
      </c>
      <c r="AB6" s="29" t="s">
        <v>14</v>
      </c>
      <c r="AC6" s="30" t="s">
        <v>15</v>
      </c>
      <c r="AD6" s="31" t="s">
        <v>16</v>
      </c>
      <c r="AE6" s="31"/>
      <c r="AF6" s="29" t="s">
        <v>123</v>
      </c>
      <c r="AG6" s="29" t="s">
        <v>14</v>
      </c>
      <c r="AH6" s="30" t="s">
        <v>15</v>
      </c>
      <c r="AI6" s="31" t="s">
        <v>16</v>
      </c>
      <c r="AJ6" s="31"/>
      <c r="AK6" s="29" t="s">
        <v>123</v>
      </c>
      <c r="AL6" s="29" t="s">
        <v>14</v>
      </c>
      <c r="AM6" s="30" t="s">
        <v>15</v>
      </c>
      <c r="AN6" s="31" t="s">
        <v>16</v>
      </c>
      <c r="AO6" s="31"/>
      <c r="AP6" s="29" t="s">
        <v>123</v>
      </c>
      <c r="AQ6" s="29" t="s">
        <v>14</v>
      </c>
      <c r="AR6" s="30" t="s">
        <v>15</v>
      </c>
      <c r="AS6" s="31" t="s">
        <v>16</v>
      </c>
      <c r="AT6" s="31"/>
      <c r="AU6" s="29" t="s">
        <v>123</v>
      </c>
      <c r="AV6" s="29" t="s">
        <v>14</v>
      </c>
      <c r="AW6" s="30" t="s">
        <v>15</v>
      </c>
      <c r="AX6" s="31" t="s">
        <v>16</v>
      </c>
      <c r="AY6" s="31"/>
      <c r="AZ6" s="29" t="s">
        <v>123</v>
      </c>
      <c r="BA6" s="29" t="s">
        <v>14</v>
      </c>
      <c r="BB6" s="30" t="s">
        <v>15</v>
      </c>
      <c r="BC6" s="31" t="s">
        <v>16</v>
      </c>
      <c r="BD6" s="31"/>
      <c r="BE6" s="29" t="s">
        <v>123</v>
      </c>
      <c r="BF6" s="29" t="s">
        <v>14</v>
      </c>
      <c r="BG6" s="30" t="s">
        <v>15</v>
      </c>
      <c r="BH6" s="31" t="s">
        <v>16</v>
      </c>
      <c r="BI6" s="31"/>
      <c r="BJ6" s="29" t="s">
        <v>123</v>
      </c>
      <c r="BK6" s="29" t="s">
        <v>14</v>
      </c>
      <c r="BL6" s="30" t="s">
        <v>15</v>
      </c>
      <c r="BM6" s="31" t="s">
        <v>16</v>
      </c>
      <c r="BN6" s="31"/>
      <c r="BO6" s="29" t="s">
        <v>123</v>
      </c>
      <c r="BP6" s="29" t="s">
        <v>14</v>
      </c>
      <c r="BQ6" s="30" t="s">
        <v>15</v>
      </c>
      <c r="BR6" s="31" t="s">
        <v>16</v>
      </c>
      <c r="BS6" s="31"/>
      <c r="BT6" s="29" t="s">
        <v>123</v>
      </c>
      <c r="BU6" s="29" t="s">
        <v>14</v>
      </c>
      <c r="BV6" s="30" t="s">
        <v>15</v>
      </c>
      <c r="BW6" s="31" t="s">
        <v>16</v>
      </c>
      <c r="BX6" s="31"/>
      <c r="BY6" s="29" t="s">
        <v>123</v>
      </c>
      <c r="BZ6" s="29" t="s">
        <v>14</v>
      </c>
      <c r="CA6" s="30" t="s">
        <v>15</v>
      </c>
      <c r="CB6" s="31" t="s">
        <v>16</v>
      </c>
      <c r="CC6" s="31"/>
      <c r="CD6" s="29" t="s">
        <v>123</v>
      </c>
      <c r="CE6" s="29" t="s">
        <v>14</v>
      </c>
      <c r="CF6" s="30" t="s">
        <v>15</v>
      </c>
      <c r="CG6" s="31" t="s">
        <v>16</v>
      </c>
      <c r="CH6" s="31"/>
      <c r="CI6" s="29" t="s">
        <v>123</v>
      </c>
      <c r="CJ6" s="29" t="s">
        <v>14</v>
      </c>
      <c r="CK6" s="30" t="s">
        <v>15</v>
      </c>
      <c r="CL6" s="31" t="s">
        <v>16</v>
      </c>
      <c r="CM6" s="31"/>
      <c r="CN6" s="29" t="s">
        <v>123</v>
      </c>
      <c r="CO6" s="29" t="s">
        <v>14</v>
      </c>
      <c r="CP6" s="30" t="s">
        <v>15</v>
      </c>
      <c r="CQ6" s="31" t="s">
        <v>16</v>
      </c>
      <c r="CR6" s="31"/>
      <c r="CS6" s="29" t="s">
        <v>123</v>
      </c>
      <c r="CT6" s="29" t="s">
        <v>14</v>
      </c>
      <c r="CU6" s="30" t="s">
        <v>15</v>
      </c>
      <c r="CV6" s="31" t="s">
        <v>16</v>
      </c>
      <c r="CW6" s="31"/>
      <c r="CX6" s="29" t="s">
        <v>123</v>
      </c>
      <c r="CY6" s="29" t="s">
        <v>14</v>
      </c>
      <c r="CZ6" s="30" t="s">
        <v>15</v>
      </c>
      <c r="DA6" s="31" t="s">
        <v>16</v>
      </c>
      <c r="DB6" s="31"/>
      <c r="DC6" s="29" t="s">
        <v>123</v>
      </c>
      <c r="DD6" s="29" t="s">
        <v>14</v>
      </c>
      <c r="DE6" s="30" t="s">
        <v>15</v>
      </c>
      <c r="DF6" s="31" t="s">
        <v>16</v>
      </c>
      <c r="DG6" s="31"/>
      <c r="DH6" s="29" t="s">
        <v>123</v>
      </c>
      <c r="DI6" s="29" t="s">
        <v>14</v>
      </c>
      <c r="DJ6" s="30" t="s">
        <v>15</v>
      </c>
      <c r="DK6" s="31" t="s">
        <v>16</v>
      </c>
      <c r="DL6" s="31"/>
      <c r="DM6" s="29" t="s">
        <v>123</v>
      </c>
      <c r="DN6" s="29" t="s">
        <v>14</v>
      </c>
      <c r="DO6" s="30" t="s">
        <v>15</v>
      </c>
      <c r="DP6" s="31" t="s">
        <v>16</v>
      </c>
      <c r="DQ6" s="31"/>
      <c r="DR6" s="29" t="s">
        <v>123</v>
      </c>
      <c r="DS6" s="29" t="s">
        <v>14</v>
      </c>
      <c r="DT6" s="30" t="s">
        <v>15</v>
      </c>
      <c r="DU6" s="31" t="s">
        <v>16</v>
      </c>
      <c r="DV6" s="31"/>
      <c r="DW6" s="29" t="s">
        <v>123</v>
      </c>
      <c r="DX6" s="29" t="s">
        <v>14</v>
      </c>
      <c r="DY6" s="30" t="s">
        <v>15</v>
      </c>
      <c r="DZ6" s="31" t="s">
        <v>16</v>
      </c>
      <c r="EA6" s="31"/>
      <c r="EB6" s="29" t="s">
        <v>123</v>
      </c>
      <c r="EC6" s="29" t="s">
        <v>14</v>
      </c>
      <c r="ED6" s="30" t="s">
        <v>15</v>
      </c>
      <c r="EE6" s="31" t="s">
        <v>16</v>
      </c>
      <c r="EF6" s="31"/>
      <c r="EG6" s="29" t="s">
        <v>123</v>
      </c>
      <c r="EH6" s="29" t="s">
        <v>14</v>
      </c>
      <c r="EI6" s="30" t="s">
        <v>15</v>
      </c>
      <c r="EJ6" s="31" t="s">
        <v>16</v>
      </c>
      <c r="EK6" s="31"/>
      <c r="EL6" s="29" t="s">
        <v>123</v>
      </c>
      <c r="EM6" s="29" t="s">
        <v>14</v>
      </c>
      <c r="EN6" s="30" t="s">
        <v>15</v>
      </c>
      <c r="EO6" s="31" t="s">
        <v>16</v>
      </c>
      <c r="EP6" s="31"/>
      <c r="EQ6" s="29" t="s">
        <v>123</v>
      </c>
      <c r="ER6" s="29" t="s">
        <v>14</v>
      </c>
      <c r="ES6" s="30" t="s">
        <v>15</v>
      </c>
      <c r="ET6" s="31" t="s">
        <v>16</v>
      </c>
      <c r="EU6" s="31"/>
      <c r="EV6" s="29" t="s">
        <v>123</v>
      </c>
      <c r="EW6" s="29" t="s">
        <v>14</v>
      </c>
      <c r="EX6" s="30" t="s">
        <v>15</v>
      </c>
      <c r="EY6" s="31" t="s">
        <v>16</v>
      </c>
      <c r="EZ6" s="31"/>
      <c r="FA6" s="29" t="s">
        <v>123</v>
      </c>
      <c r="FB6" s="29" t="s">
        <v>14</v>
      </c>
      <c r="FC6" s="30" t="s">
        <v>15</v>
      </c>
      <c r="FD6" s="31" t="s">
        <v>16</v>
      </c>
      <c r="FE6" s="31"/>
      <c r="FF6" s="29" t="s">
        <v>123</v>
      </c>
      <c r="FG6" s="29" t="s">
        <v>14</v>
      </c>
      <c r="FH6" s="30" t="s">
        <v>15</v>
      </c>
      <c r="FI6" s="31" t="s">
        <v>16</v>
      </c>
      <c r="FJ6" s="31"/>
      <c r="FK6" s="29" t="s">
        <v>123</v>
      </c>
      <c r="FL6" s="29" t="s">
        <v>14</v>
      </c>
      <c r="FM6" s="30" t="s">
        <v>15</v>
      </c>
      <c r="FN6" s="31" t="s">
        <v>16</v>
      </c>
      <c r="FO6" s="31"/>
      <c r="FP6" s="29" t="s">
        <v>123</v>
      </c>
      <c r="FQ6" s="29" t="s">
        <v>14</v>
      </c>
      <c r="FR6" s="30" t="s">
        <v>15</v>
      </c>
      <c r="FS6" s="31" t="s">
        <v>16</v>
      </c>
      <c r="FT6" s="31"/>
      <c r="FU6" s="29" t="s">
        <v>123</v>
      </c>
      <c r="FV6" s="29" t="s">
        <v>14</v>
      </c>
      <c r="FW6" s="30" t="s">
        <v>15</v>
      </c>
      <c r="FX6" s="31" t="s">
        <v>16</v>
      </c>
      <c r="FY6" s="31"/>
      <c r="FZ6" s="29" t="s">
        <v>123</v>
      </c>
      <c r="GA6" s="29" t="s">
        <v>14</v>
      </c>
      <c r="GB6" s="30" t="s">
        <v>15</v>
      </c>
      <c r="GC6" s="31" t="s">
        <v>16</v>
      </c>
      <c r="GD6" s="31"/>
      <c r="GE6" s="29" t="s">
        <v>123</v>
      </c>
      <c r="GF6" s="29" t="s">
        <v>14</v>
      </c>
      <c r="GG6" s="30" t="s">
        <v>15</v>
      </c>
      <c r="GH6" s="31" t="s">
        <v>16</v>
      </c>
      <c r="GI6" s="31"/>
    </row>
    <row r="7" spans="1:191" ht="44.25" customHeight="1" x14ac:dyDescent="0.2">
      <c r="A7" s="46"/>
      <c r="B7" s="29"/>
      <c r="C7" s="29"/>
      <c r="D7" s="29"/>
      <c r="E7" s="45" t="s">
        <v>114</v>
      </c>
      <c r="F7" s="54" t="s">
        <v>115</v>
      </c>
      <c r="G7" s="29"/>
      <c r="H7" s="29"/>
      <c r="I7" s="30"/>
      <c r="J7" s="25" t="s">
        <v>124</v>
      </c>
      <c r="K7" s="24" t="s">
        <v>115</v>
      </c>
      <c r="L7" s="29"/>
      <c r="M7" s="29"/>
      <c r="N7" s="30"/>
      <c r="O7" s="26" t="s">
        <v>124</v>
      </c>
      <c r="P7" s="27" t="s">
        <v>115</v>
      </c>
      <c r="Q7" s="29"/>
      <c r="R7" s="29"/>
      <c r="S7" s="30"/>
      <c r="T7" s="26" t="s">
        <v>124</v>
      </c>
      <c r="U7" s="27" t="s">
        <v>115</v>
      </c>
      <c r="V7" s="29"/>
      <c r="W7" s="29"/>
      <c r="X7" s="30"/>
      <c r="Y7" s="26" t="s">
        <v>124</v>
      </c>
      <c r="Z7" s="27" t="s">
        <v>115</v>
      </c>
      <c r="AA7" s="29"/>
      <c r="AB7" s="29"/>
      <c r="AC7" s="30"/>
      <c r="AD7" s="26" t="s">
        <v>124</v>
      </c>
      <c r="AE7" s="27" t="s">
        <v>115</v>
      </c>
      <c r="AF7" s="29"/>
      <c r="AG7" s="29"/>
      <c r="AH7" s="30"/>
      <c r="AI7" s="26" t="s">
        <v>124</v>
      </c>
      <c r="AJ7" s="27" t="s">
        <v>115</v>
      </c>
      <c r="AK7" s="29"/>
      <c r="AL7" s="29"/>
      <c r="AM7" s="30"/>
      <c r="AN7" s="26" t="s">
        <v>124</v>
      </c>
      <c r="AO7" s="27" t="s">
        <v>115</v>
      </c>
      <c r="AP7" s="29"/>
      <c r="AQ7" s="29"/>
      <c r="AR7" s="30"/>
      <c r="AS7" s="26" t="s">
        <v>124</v>
      </c>
      <c r="AT7" s="27" t="s">
        <v>115</v>
      </c>
      <c r="AU7" s="29"/>
      <c r="AV7" s="29"/>
      <c r="AW7" s="30"/>
      <c r="AX7" s="26" t="s">
        <v>124</v>
      </c>
      <c r="AY7" s="27" t="s">
        <v>115</v>
      </c>
      <c r="AZ7" s="29"/>
      <c r="BA7" s="29"/>
      <c r="BB7" s="30"/>
      <c r="BC7" s="26" t="s">
        <v>124</v>
      </c>
      <c r="BD7" s="27" t="s">
        <v>115</v>
      </c>
      <c r="BE7" s="29"/>
      <c r="BF7" s="29"/>
      <c r="BG7" s="30"/>
      <c r="BH7" s="26" t="s">
        <v>124</v>
      </c>
      <c r="BI7" s="27" t="s">
        <v>115</v>
      </c>
      <c r="BJ7" s="29"/>
      <c r="BK7" s="29"/>
      <c r="BL7" s="30"/>
      <c r="BM7" s="26" t="s">
        <v>124</v>
      </c>
      <c r="BN7" s="27" t="s">
        <v>115</v>
      </c>
      <c r="BO7" s="29"/>
      <c r="BP7" s="29"/>
      <c r="BQ7" s="30"/>
      <c r="BR7" s="26" t="s">
        <v>124</v>
      </c>
      <c r="BS7" s="27" t="s">
        <v>115</v>
      </c>
      <c r="BT7" s="29"/>
      <c r="BU7" s="29"/>
      <c r="BV7" s="30"/>
      <c r="BW7" s="26" t="s">
        <v>124</v>
      </c>
      <c r="BX7" s="27" t="s">
        <v>115</v>
      </c>
      <c r="BY7" s="29"/>
      <c r="BZ7" s="29"/>
      <c r="CA7" s="30"/>
      <c r="CB7" s="26" t="s">
        <v>124</v>
      </c>
      <c r="CC7" s="27" t="s">
        <v>115</v>
      </c>
      <c r="CD7" s="29"/>
      <c r="CE7" s="29"/>
      <c r="CF7" s="30"/>
      <c r="CG7" s="26" t="s">
        <v>124</v>
      </c>
      <c r="CH7" s="27" t="s">
        <v>115</v>
      </c>
      <c r="CI7" s="29"/>
      <c r="CJ7" s="29"/>
      <c r="CK7" s="30"/>
      <c r="CL7" s="26" t="s">
        <v>124</v>
      </c>
      <c r="CM7" s="27" t="s">
        <v>115</v>
      </c>
      <c r="CN7" s="29"/>
      <c r="CO7" s="29"/>
      <c r="CP7" s="30"/>
      <c r="CQ7" s="26" t="s">
        <v>124</v>
      </c>
      <c r="CR7" s="27" t="s">
        <v>115</v>
      </c>
      <c r="CS7" s="29"/>
      <c r="CT7" s="29"/>
      <c r="CU7" s="30"/>
      <c r="CV7" s="26" t="s">
        <v>124</v>
      </c>
      <c r="CW7" s="27" t="s">
        <v>115</v>
      </c>
      <c r="CX7" s="29"/>
      <c r="CY7" s="29"/>
      <c r="CZ7" s="30"/>
      <c r="DA7" s="26" t="s">
        <v>124</v>
      </c>
      <c r="DB7" s="27" t="s">
        <v>115</v>
      </c>
      <c r="DC7" s="29"/>
      <c r="DD7" s="29"/>
      <c r="DE7" s="30"/>
      <c r="DF7" s="26" t="s">
        <v>124</v>
      </c>
      <c r="DG7" s="27" t="s">
        <v>115</v>
      </c>
      <c r="DH7" s="29"/>
      <c r="DI7" s="29"/>
      <c r="DJ7" s="30"/>
      <c r="DK7" s="26" t="s">
        <v>124</v>
      </c>
      <c r="DL7" s="27" t="s">
        <v>115</v>
      </c>
      <c r="DM7" s="29"/>
      <c r="DN7" s="29"/>
      <c r="DO7" s="30"/>
      <c r="DP7" s="26" t="s">
        <v>124</v>
      </c>
      <c r="DQ7" s="27" t="s">
        <v>115</v>
      </c>
      <c r="DR7" s="29"/>
      <c r="DS7" s="29"/>
      <c r="DT7" s="30"/>
      <c r="DU7" s="26" t="s">
        <v>124</v>
      </c>
      <c r="DV7" s="27" t="s">
        <v>115</v>
      </c>
      <c r="DW7" s="29"/>
      <c r="DX7" s="29"/>
      <c r="DY7" s="30"/>
      <c r="DZ7" s="26" t="s">
        <v>124</v>
      </c>
      <c r="EA7" s="27" t="s">
        <v>115</v>
      </c>
      <c r="EB7" s="29"/>
      <c r="EC7" s="29"/>
      <c r="ED7" s="30"/>
      <c r="EE7" s="26" t="s">
        <v>124</v>
      </c>
      <c r="EF7" s="27" t="s">
        <v>115</v>
      </c>
      <c r="EG7" s="29"/>
      <c r="EH7" s="29"/>
      <c r="EI7" s="30"/>
      <c r="EJ7" s="26" t="s">
        <v>124</v>
      </c>
      <c r="EK7" s="27" t="s">
        <v>115</v>
      </c>
      <c r="EL7" s="29"/>
      <c r="EM7" s="29"/>
      <c r="EN7" s="30"/>
      <c r="EO7" s="26" t="s">
        <v>124</v>
      </c>
      <c r="EP7" s="27" t="s">
        <v>115</v>
      </c>
      <c r="EQ7" s="29"/>
      <c r="ER7" s="29"/>
      <c r="ES7" s="30"/>
      <c r="ET7" s="26" t="s">
        <v>124</v>
      </c>
      <c r="EU7" s="27" t="s">
        <v>115</v>
      </c>
      <c r="EV7" s="29"/>
      <c r="EW7" s="29"/>
      <c r="EX7" s="30"/>
      <c r="EY7" s="26" t="s">
        <v>124</v>
      </c>
      <c r="EZ7" s="27" t="s">
        <v>115</v>
      </c>
      <c r="FA7" s="29"/>
      <c r="FB7" s="29"/>
      <c r="FC7" s="30"/>
      <c r="FD7" s="26" t="s">
        <v>124</v>
      </c>
      <c r="FE7" s="27" t="s">
        <v>115</v>
      </c>
      <c r="FF7" s="29"/>
      <c r="FG7" s="29"/>
      <c r="FH7" s="30"/>
      <c r="FI7" s="26" t="s">
        <v>124</v>
      </c>
      <c r="FJ7" s="27" t="s">
        <v>115</v>
      </c>
      <c r="FK7" s="29"/>
      <c r="FL7" s="29"/>
      <c r="FM7" s="30"/>
      <c r="FN7" s="26" t="s">
        <v>124</v>
      </c>
      <c r="FO7" s="27" t="s">
        <v>115</v>
      </c>
      <c r="FP7" s="29"/>
      <c r="FQ7" s="29"/>
      <c r="FR7" s="30"/>
      <c r="FS7" s="26" t="s">
        <v>124</v>
      </c>
      <c r="FT7" s="27" t="s">
        <v>115</v>
      </c>
      <c r="FU7" s="29"/>
      <c r="FV7" s="29"/>
      <c r="FW7" s="30"/>
      <c r="FX7" s="26" t="s">
        <v>124</v>
      </c>
      <c r="FY7" s="27" t="s">
        <v>115</v>
      </c>
      <c r="FZ7" s="29"/>
      <c r="GA7" s="29"/>
      <c r="GB7" s="30"/>
      <c r="GC7" s="26" t="s">
        <v>124</v>
      </c>
      <c r="GD7" s="27" t="s">
        <v>115</v>
      </c>
      <c r="GE7" s="29"/>
      <c r="GF7" s="29"/>
      <c r="GG7" s="30"/>
      <c r="GH7" s="26" t="s">
        <v>124</v>
      </c>
      <c r="GI7" s="27" t="s">
        <v>115</v>
      </c>
    </row>
    <row r="8" spans="1:191" ht="17.25" customHeight="1" x14ac:dyDescent="0.2">
      <c r="A8" s="46"/>
      <c r="B8" s="29"/>
      <c r="C8" s="29"/>
      <c r="D8" s="29"/>
      <c r="E8" s="46"/>
      <c r="F8" s="55"/>
      <c r="G8" s="29" t="s">
        <v>17</v>
      </c>
      <c r="H8" s="29"/>
      <c r="I8" s="29"/>
      <c r="J8" s="29"/>
      <c r="K8" s="29"/>
      <c r="L8" s="29" t="s">
        <v>17</v>
      </c>
      <c r="M8" s="29"/>
      <c r="N8" s="29"/>
      <c r="O8" s="29"/>
      <c r="P8" s="29"/>
      <c r="Q8" s="29" t="s">
        <v>17</v>
      </c>
      <c r="R8" s="29"/>
      <c r="S8" s="29"/>
      <c r="T8" s="29"/>
      <c r="U8" s="29"/>
      <c r="V8" s="29" t="s">
        <v>17</v>
      </c>
      <c r="W8" s="29"/>
      <c r="X8" s="29"/>
      <c r="Y8" s="29"/>
      <c r="Z8" s="29"/>
      <c r="AA8" s="29" t="s">
        <v>17</v>
      </c>
      <c r="AB8" s="29"/>
      <c r="AC8" s="29"/>
      <c r="AD8" s="29"/>
      <c r="AE8" s="29"/>
      <c r="AF8" s="29" t="s">
        <v>17</v>
      </c>
      <c r="AG8" s="29"/>
      <c r="AH8" s="29"/>
      <c r="AI8" s="29"/>
      <c r="AJ8" s="29"/>
      <c r="AK8" s="29" t="s">
        <v>17</v>
      </c>
      <c r="AL8" s="29"/>
      <c r="AM8" s="29"/>
      <c r="AN8" s="29"/>
      <c r="AO8" s="29"/>
      <c r="AP8" s="29" t="s">
        <v>17</v>
      </c>
      <c r="AQ8" s="29"/>
      <c r="AR8" s="29"/>
      <c r="AS8" s="29"/>
      <c r="AT8" s="29"/>
      <c r="AU8" s="29" t="s">
        <v>17</v>
      </c>
      <c r="AV8" s="29"/>
      <c r="AW8" s="29"/>
      <c r="AX8" s="29"/>
      <c r="AY8" s="29"/>
      <c r="AZ8" s="32" t="s">
        <v>59</v>
      </c>
      <c r="BA8" s="33"/>
      <c r="BB8" s="33"/>
      <c r="BC8" s="33"/>
      <c r="BD8" s="34"/>
      <c r="BE8" s="29" t="s">
        <v>17</v>
      </c>
      <c r="BF8" s="29"/>
      <c r="BG8" s="29"/>
      <c r="BH8" s="29"/>
      <c r="BI8" s="29"/>
      <c r="BJ8" s="29" t="s">
        <v>17</v>
      </c>
      <c r="BK8" s="29"/>
      <c r="BL8" s="29"/>
      <c r="BM8" s="29"/>
      <c r="BN8" s="29"/>
      <c r="BO8" s="29" t="s">
        <v>17</v>
      </c>
      <c r="BP8" s="29"/>
      <c r="BQ8" s="29"/>
      <c r="BR8" s="29"/>
      <c r="BS8" s="29"/>
      <c r="BT8" s="29" t="s">
        <v>17</v>
      </c>
      <c r="BU8" s="29"/>
      <c r="BV8" s="29"/>
      <c r="BW8" s="29"/>
      <c r="BX8" s="29"/>
      <c r="BY8" s="29" t="s">
        <v>17</v>
      </c>
      <c r="BZ8" s="29"/>
      <c r="CA8" s="29"/>
      <c r="CB8" s="29"/>
      <c r="CC8" s="29"/>
      <c r="CD8" s="29" t="s">
        <v>17</v>
      </c>
      <c r="CE8" s="29"/>
      <c r="CF8" s="29"/>
      <c r="CG8" s="29"/>
      <c r="CH8" s="29"/>
      <c r="CI8" s="29" t="s">
        <v>17</v>
      </c>
      <c r="CJ8" s="29"/>
      <c r="CK8" s="29"/>
      <c r="CL8" s="29"/>
      <c r="CM8" s="29"/>
      <c r="CN8" s="29" t="s">
        <v>17</v>
      </c>
      <c r="CO8" s="29"/>
      <c r="CP8" s="29"/>
      <c r="CQ8" s="29"/>
      <c r="CR8" s="29"/>
      <c r="CS8" s="29" t="s">
        <v>17</v>
      </c>
      <c r="CT8" s="29"/>
      <c r="CU8" s="29"/>
      <c r="CV8" s="29"/>
      <c r="CW8" s="29"/>
      <c r="CX8" s="29" t="s">
        <v>17</v>
      </c>
      <c r="CY8" s="29"/>
      <c r="CZ8" s="29"/>
      <c r="DA8" s="29"/>
      <c r="DB8" s="29"/>
      <c r="DC8" s="29" t="s">
        <v>17</v>
      </c>
      <c r="DD8" s="29"/>
      <c r="DE8" s="29"/>
      <c r="DF8" s="29"/>
      <c r="DG8" s="29"/>
      <c r="DH8" s="29" t="s">
        <v>17</v>
      </c>
      <c r="DI8" s="29"/>
      <c r="DJ8" s="29"/>
      <c r="DK8" s="29"/>
      <c r="DL8" s="29"/>
      <c r="DM8" s="32" t="s">
        <v>59</v>
      </c>
      <c r="DN8" s="33"/>
      <c r="DO8" s="33"/>
      <c r="DP8" s="33"/>
      <c r="DQ8" s="34"/>
      <c r="DR8" s="32" t="s">
        <v>59</v>
      </c>
      <c r="DS8" s="33"/>
      <c r="DT8" s="33"/>
      <c r="DU8" s="33"/>
      <c r="DV8" s="34"/>
      <c r="DW8" s="32" t="s">
        <v>59</v>
      </c>
      <c r="DX8" s="33"/>
      <c r="DY8" s="33"/>
      <c r="DZ8" s="33"/>
      <c r="EA8" s="34"/>
      <c r="EB8" s="29" t="s">
        <v>17</v>
      </c>
      <c r="EC8" s="29"/>
      <c r="ED8" s="29"/>
      <c r="EE8" s="29"/>
      <c r="EF8" s="29"/>
      <c r="EG8" s="29" t="s">
        <v>17</v>
      </c>
      <c r="EH8" s="29"/>
      <c r="EI8" s="29"/>
      <c r="EJ8" s="29"/>
      <c r="EK8" s="29"/>
      <c r="EL8" s="29" t="s">
        <v>17</v>
      </c>
      <c r="EM8" s="29"/>
      <c r="EN8" s="29"/>
      <c r="EO8" s="29"/>
      <c r="EP8" s="29"/>
      <c r="EQ8" s="29" t="s">
        <v>17</v>
      </c>
      <c r="ER8" s="29"/>
      <c r="ES8" s="29"/>
      <c r="ET8" s="29"/>
      <c r="EU8" s="29"/>
      <c r="EV8" s="32" t="s">
        <v>59</v>
      </c>
      <c r="EW8" s="33"/>
      <c r="EX8" s="33"/>
      <c r="EY8" s="33"/>
      <c r="EZ8" s="34"/>
      <c r="FA8" s="29" t="s">
        <v>17</v>
      </c>
      <c r="FB8" s="29"/>
      <c r="FC8" s="29"/>
      <c r="FD8" s="29"/>
      <c r="FE8" s="29"/>
      <c r="FF8" s="32" t="s">
        <v>59</v>
      </c>
      <c r="FG8" s="33"/>
      <c r="FH8" s="33"/>
      <c r="FI8" s="33"/>
      <c r="FJ8" s="34"/>
      <c r="FK8" s="32" t="s">
        <v>59</v>
      </c>
      <c r="FL8" s="33"/>
      <c r="FM8" s="33"/>
      <c r="FN8" s="33"/>
      <c r="FO8" s="34"/>
      <c r="FP8" s="32" t="s">
        <v>17</v>
      </c>
      <c r="FQ8" s="33"/>
      <c r="FR8" s="33"/>
      <c r="FS8" s="33"/>
      <c r="FT8" s="34"/>
      <c r="FU8" s="29" t="s">
        <v>17</v>
      </c>
      <c r="FV8" s="29"/>
      <c r="FW8" s="29"/>
      <c r="FX8" s="29"/>
      <c r="FY8" s="29"/>
      <c r="FZ8" s="29" t="s">
        <v>59</v>
      </c>
      <c r="GA8" s="29"/>
      <c r="GB8" s="29"/>
      <c r="GC8" s="29"/>
      <c r="GD8" s="29"/>
      <c r="GE8" s="29" t="s">
        <v>59</v>
      </c>
      <c r="GF8" s="29"/>
      <c r="GG8" s="29"/>
      <c r="GH8" s="29"/>
      <c r="GI8" s="29"/>
    </row>
    <row r="9" spans="1:191" ht="16.5" customHeight="1" x14ac:dyDescent="0.2">
      <c r="A9" s="47"/>
      <c r="B9" s="29"/>
      <c r="C9" s="29"/>
      <c r="D9" s="29"/>
      <c r="E9" s="47"/>
      <c r="F9" s="56"/>
      <c r="G9" s="29" t="s">
        <v>18</v>
      </c>
      <c r="H9" s="29"/>
      <c r="I9" s="29"/>
      <c r="J9" s="29"/>
      <c r="K9" s="29"/>
      <c r="L9" s="32" t="s">
        <v>46</v>
      </c>
      <c r="M9" s="33"/>
      <c r="N9" s="33"/>
      <c r="O9" s="33"/>
      <c r="P9" s="34"/>
      <c r="Q9" s="32" t="s">
        <v>47</v>
      </c>
      <c r="R9" s="33"/>
      <c r="S9" s="33"/>
      <c r="T9" s="33"/>
      <c r="U9" s="34"/>
      <c r="V9" s="32" t="s">
        <v>111</v>
      </c>
      <c r="W9" s="33"/>
      <c r="X9" s="33"/>
      <c r="Y9" s="33"/>
      <c r="Z9" s="34"/>
      <c r="AA9" s="32" t="s">
        <v>51</v>
      </c>
      <c r="AB9" s="33"/>
      <c r="AC9" s="33"/>
      <c r="AD9" s="33"/>
      <c r="AE9" s="34"/>
      <c r="AF9" s="32" t="s">
        <v>116</v>
      </c>
      <c r="AG9" s="33"/>
      <c r="AH9" s="33"/>
      <c r="AI9" s="33"/>
      <c r="AJ9" s="34"/>
      <c r="AK9" s="32" t="s">
        <v>54</v>
      </c>
      <c r="AL9" s="33"/>
      <c r="AM9" s="33"/>
      <c r="AN9" s="33"/>
      <c r="AO9" s="34"/>
      <c r="AP9" s="32" t="s">
        <v>56</v>
      </c>
      <c r="AQ9" s="33"/>
      <c r="AR9" s="33"/>
      <c r="AS9" s="33"/>
      <c r="AT9" s="34"/>
      <c r="AU9" s="32" t="s">
        <v>58</v>
      </c>
      <c r="AV9" s="33"/>
      <c r="AW9" s="33"/>
      <c r="AX9" s="33"/>
      <c r="AY9" s="34"/>
      <c r="AZ9" s="32" t="s">
        <v>58</v>
      </c>
      <c r="BA9" s="33"/>
      <c r="BB9" s="33"/>
      <c r="BC9" s="33"/>
      <c r="BD9" s="34"/>
      <c r="BE9" s="32" t="s">
        <v>61</v>
      </c>
      <c r="BF9" s="33"/>
      <c r="BG9" s="33"/>
      <c r="BH9" s="33"/>
      <c r="BI9" s="34"/>
      <c r="BJ9" s="32" t="s">
        <v>63</v>
      </c>
      <c r="BK9" s="33"/>
      <c r="BL9" s="33"/>
      <c r="BM9" s="33"/>
      <c r="BN9" s="34"/>
      <c r="BO9" s="32" t="s">
        <v>106</v>
      </c>
      <c r="BP9" s="33"/>
      <c r="BQ9" s="33"/>
      <c r="BR9" s="33"/>
      <c r="BS9" s="34"/>
      <c r="BT9" s="38" t="s">
        <v>66</v>
      </c>
      <c r="BU9" s="39"/>
      <c r="BV9" s="39"/>
      <c r="BW9" s="39"/>
      <c r="BX9" s="40"/>
      <c r="BY9" s="38" t="s">
        <v>68</v>
      </c>
      <c r="BZ9" s="39"/>
      <c r="CA9" s="39"/>
      <c r="CB9" s="39"/>
      <c r="CC9" s="40"/>
      <c r="CD9" s="38" t="s">
        <v>70</v>
      </c>
      <c r="CE9" s="39"/>
      <c r="CF9" s="39"/>
      <c r="CG9" s="39"/>
      <c r="CH9" s="40"/>
      <c r="CI9" s="32" t="s">
        <v>72</v>
      </c>
      <c r="CJ9" s="33"/>
      <c r="CK9" s="33"/>
      <c r="CL9" s="33"/>
      <c r="CM9" s="34"/>
      <c r="CN9" s="32" t="s">
        <v>74</v>
      </c>
      <c r="CO9" s="33"/>
      <c r="CP9" s="33"/>
      <c r="CQ9" s="33"/>
      <c r="CR9" s="34"/>
      <c r="CS9" s="32" t="s">
        <v>76</v>
      </c>
      <c r="CT9" s="33"/>
      <c r="CU9" s="33"/>
      <c r="CV9" s="33"/>
      <c r="CW9" s="34"/>
      <c r="CX9" s="32" t="s">
        <v>77</v>
      </c>
      <c r="CY9" s="33"/>
      <c r="CZ9" s="33"/>
      <c r="DA9" s="33"/>
      <c r="DB9" s="34"/>
      <c r="DC9" s="32" t="s">
        <v>79</v>
      </c>
      <c r="DD9" s="33"/>
      <c r="DE9" s="33"/>
      <c r="DF9" s="33"/>
      <c r="DG9" s="34"/>
      <c r="DH9" s="32" t="s">
        <v>81</v>
      </c>
      <c r="DI9" s="33"/>
      <c r="DJ9" s="33"/>
      <c r="DK9" s="33"/>
      <c r="DL9" s="34"/>
      <c r="DM9" s="41" t="s">
        <v>118</v>
      </c>
      <c r="DN9" s="42"/>
      <c r="DO9" s="42"/>
      <c r="DP9" s="42"/>
      <c r="DQ9" s="43"/>
      <c r="DR9" s="41" t="s">
        <v>83</v>
      </c>
      <c r="DS9" s="42"/>
      <c r="DT9" s="42"/>
      <c r="DU9" s="42"/>
      <c r="DV9" s="43"/>
      <c r="DW9" s="32" t="s">
        <v>85</v>
      </c>
      <c r="DX9" s="33"/>
      <c r="DY9" s="33"/>
      <c r="DZ9" s="33"/>
      <c r="EA9" s="34"/>
      <c r="EB9" s="32" t="s">
        <v>87</v>
      </c>
      <c r="EC9" s="33"/>
      <c r="ED9" s="33"/>
      <c r="EE9" s="33"/>
      <c r="EF9" s="34"/>
      <c r="EG9" s="32" t="s">
        <v>89</v>
      </c>
      <c r="EH9" s="33"/>
      <c r="EI9" s="33"/>
      <c r="EJ9" s="33"/>
      <c r="EK9" s="34"/>
      <c r="EL9" s="32" t="s">
        <v>91</v>
      </c>
      <c r="EM9" s="33"/>
      <c r="EN9" s="33"/>
      <c r="EO9" s="33"/>
      <c r="EP9" s="34"/>
      <c r="EQ9" s="32" t="s">
        <v>93</v>
      </c>
      <c r="ER9" s="33"/>
      <c r="ES9" s="33"/>
      <c r="ET9" s="33"/>
      <c r="EU9" s="34"/>
      <c r="EV9" s="32" t="s">
        <v>95</v>
      </c>
      <c r="EW9" s="33"/>
      <c r="EX9" s="33"/>
      <c r="EY9" s="33"/>
      <c r="EZ9" s="34"/>
      <c r="FA9" s="32" t="s">
        <v>97</v>
      </c>
      <c r="FB9" s="33"/>
      <c r="FC9" s="33"/>
      <c r="FD9" s="33"/>
      <c r="FE9" s="34"/>
      <c r="FF9" s="32" t="s">
        <v>99</v>
      </c>
      <c r="FG9" s="33"/>
      <c r="FH9" s="33"/>
      <c r="FI9" s="33"/>
      <c r="FJ9" s="34"/>
      <c r="FK9" s="32" t="s">
        <v>121</v>
      </c>
      <c r="FL9" s="33"/>
      <c r="FM9" s="33"/>
      <c r="FN9" s="33"/>
      <c r="FO9" s="34"/>
      <c r="FP9" s="32" t="s">
        <v>101</v>
      </c>
      <c r="FQ9" s="33"/>
      <c r="FR9" s="33"/>
      <c r="FS9" s="33"/>
      <c r="FT9" s="34"/>
      <c r="FU9" s="29" t="s">
        <v>103</v>
      </c>
      <c r="FV9" s="29"/>
      <c r="FW9" s="29"/>
      <c r="FX9" s="29"/>
      <c r="FY9" s="29"/>
      <c r="FZ9" s="29" t="s">
        <v>105</v>
      </c>
      <c r="GA9" s="29"/>
      <c r="GB9" s="29"/>
      <c r="GC9" s="29"/>
      <c r="GD9" s="29"/>
      <c r="GE9" s="32" t="s">
        <v>108</v>
      </c>
      <c r="GF9" s="33"/>
      <c r="GG9" s="33"/>
      <c r="GH9" s="33"/>
      <c r="GI9" s="34"/>
    </row>
    <row r="10" spans="1:191" ht="16.5" customHeight="1" x14ac:dyDescent="0.2">
      <c r="A10" s="8" t="s">
        <v>112</v>
      </c>
      <c r="B10" s="12">
        <f>B11+B25</f>
        <v>62324462100</v>
      </c>
      <c r="C10" s="12">
        <f t="shared" ref="C10" si="0">C11+C25</f>
        <v>61698728700</v>
      </c>
      <c r="D10" s="12">
        <f>D11+D25+100</f>
        <v>61276966035.909996</v>
      </c>
      <c r="E10" s="14">
        <f>D10/B10*100</f>
        <v>98.319285832889676</v>
      </c>
      <c r="F10" s="14">
        <f>D10/C10*100</f>
        <v>99.316415957060073</v>
      </c>
      <c r="G10" s="12">
        <f>G11+G25+G35</f>
        <v>61344100</v>
      </c>
      <c r="H10" s="12">
        <f>H11+H25+H35</f>
        <v>43904500</v>
      </c>
      <c r="I10" s="12">
        <f>I11+I25+I35</f>
        <v>41017026.579999998</v>
      </c>
      <c r="J10" s="14">
        <f>I10/G10*100</f>
        <v>66.863849302540913</v>
      </c>
      <c r="K10" s="14">
        <f>I10/H10*100</f>
        <v>93.423285950187335</v>
      </c>
      <c r="L10" s="12">
        <f>L11+L25+L35</f>
        <v>52546196500</v>
      </c>
      <c r="M10" s="12">
        <f>M11+M25+M35</f>
        <v>52544485800</v>
      </c>
      <c r="N10" s="12">
        <f>N11+N25+N35</f>
        <v>52497261776.559998</v>
      </c>
      <c r="O10" s="14">
        <f>N10/L10*100</f>
        <v>99.906872948568221</v>
      </c>
      <c r="P10" s="14">
        <f>N10/M10*100</f>
        <v>99.910125634077474</v>
      </c>
      <c r="Q10" s="12">
        <f>Q11+Q25+Q35</f>
        <v>1972362500</v>
      </c>
      <c r="R10" s="12">
        <f>R11+R25+R35</f>
        <v>1877275400</v>
      </c>
      <c r="S10" s="12">
        <v>1832738242.48</v>
      </c>
      <c r="T10" s="14">
        <f t="shared" ref="T10:T34" si="1">S10/Q10*100</f>
        <v>92.92096369100507</v>
      </c>
      <c r="U10" s="14">
        <f t="shared" ref="U10:U34" si="2">S10/R10*100</f>
        <v>97.62756399407354</v>
      </c>
      <c r="V10" s="12">
        <f>V11+V25+V35</f>
        <v>1313150000</v>
      </c>
      <c r="W10" s="12">
        <f>W11+W25+W35</f>
        <v>766949200</v>
      </c>
      <c r="X10" s="12">
        <v>765755141.70000005</v>
      </c>
      <c r="Y10" s="14">
        <f>X10/V10*100</f>
        <v>58.314369394204782</v>
      </c>
      <c r="Z10" s="14">
        <f>X10/W10*100</f>
        <v>99.844310640131056</v>
      </c>
      <c r="AA10" s="12">
        <f>AA11+AA25+AA35</f>
        <v>408733200</v>
      </c>
      <c r="AB10" s="12">
        <f>AB11+AB25+AB35</f>
        <v>37350200</v>
      </c>
      <c r="AC10" s="12">
        <f>AC11+AC25+AC35</f>
        <v>27203629.59</v>
      </c>
      <c r="AD10" s="14">
        <f>AC10/AA10*100</f>
        <v>6.6555957749456125</v>
      </c>
      <c r="AE10" s="14">
        <f>AC10/AB10*100</f>
        <v>72.833959630738249</v>
      </c>
      <c r="AF10" s="12">
        <f>AF11+AF25+AF35</f>
        <v>1265645500</v>
      </c>
      <c r="AG10" s="12">
        <f>AG11+AG25+AG35</f>
        <v>1146730500</v>
      </c>
      <c r="AH10" s="12">
        <f>AH11+AH25+AH35</f>
        <v>1138111921.8600001</v>
      </c>
      <c r="AI10" s="14">
        <f>AH10/AF10*100</f>
        <v>89.923436053776513</v>
      </c>
      <c r="AJ10" s="14">
        <f>AH10/AG10*100</f>
        <v>99.248421652689984</v>
      </c>
      <c r="AK10" s="12">
        <f>AK11+AK25+AK35</f>
        <v>687241000</v>
      </c>
      <c r="AL10" s="12">
        <f>AL11+AL25+AL35</f>
        <v>892805600</v>
      </c>
      <c r="AM10" s="12">
        <v>750919264.59000003</v>
      </c>
      <c r="AN10" s="14">
        <f>AM10/AK10*100</f>
        <v>109.26578370469748</v>
      </c>
      <c r="AO10" s="14">
        <f>AM10/AL10*100</f>
        <v>84.107813009909435</v>
      </c>
      <c r="AP10" s="20">
        <f>AP11+AP25+AP35</f>
        <v>609603300</v>
      </c>
      <c r="AQ10" s="12">
        <f>AQ11+AQ25+AQ35</f>
        <v>588860200</v>
      </c>
      <c r="AR10" s="12">
        <f>AR11+AR25+AR35</f>
        <v>581568060.60000002</v>
      </c>
      <c r="AS10" s="14">
        <f t="shared" ref="AS10:AS34" si="3">AR10/AP10*100</f>
        <v>95.401068301303496</v>
      </c>
      <c r="AT10" s="14">
        <f t="shared" ref="AT10:AT34" si="4">AR10/AQ10*100</f>
        <v>98.761651848774974</v>
      </c>
      <c r="AU10" s="12">
        <f>AU11+AU25+AU35</f>
        <v>14438500</v>
      </c>
      <c r="AV10" s="12">
        <f>AV11+AV25+AV35</f>
        <v>14438500</v>
      </c>
      <c r="AW10" s="12">
        <f>AW11+AW25+AW35</f>
        <v>14438500</v>
      </c>
      <c r="AX10" s="14">
        <f t="shared" ref="AX10:AX24" si="5">AW10/AU10*100</f>
        <v>100</v>
      </c>
      <c r="AY10" s="14">
        <f t="shared" ref="AY10:AY28" si="6">AW10/AV10*100</f>
        <v>100</v>
      </c>
      <c r="AZ10" s="20">
        <f>AZ11+AZ25+AZ35</f>
        <v>6187900</v>
      </c>
      <c r="BA10" s="20">
        <f>BA11+BA25+BA35</f>
        <v>6187900</v>
      </c>
      <c r="BB10" s="23">
        <f>BB11+BB25+BB35</f>
        <v>6187900</v>
      </c>
      <c r="BC10" s="14">
        <f t="shared" ref="BC10:BC24" si="7">BB10/AZ10*100</f>
        <v>100</v>
      </c>
      <c r="BD10" s="14">
        <f t="shared" ref="BD10:BD24" si="8">BB10/BA10*100</f>
        <v>100</v>
      </c>
      <c r="BE10" s="20">
        <f>BE11+BE25+BE35</f>
        <v>225229000</v>
      </c>
      <c r="BF10" s="20">
        <f>BF11+BF25+BF35</f>
        <v>224647300</v>
      </c>
      <c r="BG10" s="23">
        <v>223246333.87</v>
      </c>
      <c r="BH10" s="14">
        <f t="shared" ref="BH10:BH34" si="9">BG10/BE10*100</f>
        <v>99.119710991923782</v>
      </c>
      <c r="BI10" s="14">
        <f t="shared" ref="BI10:BI34" si="10">BG10/BF10*100</f>
        <v>99.376370813270412</v>
      </c>
      <c r="BJ10" s="20">
        <f>BJ11+BJ25+BJ35</f>
        <v>8566900</v>
      </c>
      <c r="BK10" s="20">
        <f>BK11+BK25+BK35</f>
        <v>8566900</v>
      </c>
      <c r="BL10" s="20">
        <f>BL11+BL25+BL35</f>
        <v>8561639.5199999996</v>
      </c>
      <c r="BM10" s="14">
        <f>BL10/BJ10*100</f>
        <v>99.938595291178828</v>
      </c>
      <c r="BN10" s="14">
        <f>BL10/BK10*100</f>
        <v>99.938595291178828</v>
      </c>
      <c r="BO10" s="20">
        <f>BO11+BO25+BO35</f>
        <v>62321300</v>
      </c>
      <c r="BP10" s="20">
        <f>BP11+BP25+BP35</f>
        <v>62321300</v>
      </c>
      <c r="BQ10" s="20">
        <f>BQ11+BQ25+BQ35</f>
        <v>61969291.380000003</v>
      </c>
      <c r="BR10" s="14">
        <f>BQ10/BO10*100</f>
        <v>99.435171249636966</v>
      </c>
      <c r="BS10" s="14">
        <f>BQ10/BP10*100</f>
        <v>99.435171249636966</v>
      </c>
      <c r="BT10" s="20">
        <f>BT11+BT25+BT35</f>
        <v>736486000</v>
      </c>
      <c r="BU10" s="20">
        <f>BU11+BU25+BU35</f>
        <v>1053215700</v>
      </c>
      <c r="BV10" s="20">
        <f>BV11+BV25+BV35</f>
        <v>1048983221.97</v>
      </c>
      <c r="BW10" s="14">
        <f>BV10/BT10*100</f>
        <v>142.43084348785993</v>
      </c>
      <c r="BX10" s="14">
        <f>BV10/BU10*100</f>
        <v>99.598137586631125</v>
      </c>
      <c r="BY10" s="20">
        <f>BY11+BY25+BY35</f>
        <v>55000000</v>
      </c>
      <c r="BZ10" s="20">
        <f>BZ11+BZ25+BZ35</f>
        <v>44068000</v>
      </c>
      <c r="CA10" s="20">
        <f>CA11+CA25+CA35</f>
        <v>43623975.950000003</v>
      </c>
      <c r="CB10" s="14">
        <f>CA10/BY10*100</f>
        <v>79.316319909090922</v>
      </c>
      <c r="CC10" s="14">
        <f>CA10/BZ10*100</f>
        <v>98.992411613869479</v>
      </c>
      <c r="CD10" s="20">
        <f>CD11+CD25+CD35</f>
        <v>25007800</v>
      </c>
      <c r="CE10" s="20">
        <f>CE11+CE25+CE35</f>
        <v>37555800</v>
      </c>
      <c r="CF10" s="20">
        <f>CF11+CF25+CF35</f>
        <v>37554480.700000003</v>
      </c>
      <c r="CG10" s="14">
        <f>CF10/CD10*100</f>
        <v>150.17106942633899</v>
      </c>
      <c r="CH10" s="14">
        <f>CF10/CE10*100</f>
        <v>99.996487093870996</v>
      </c>
      <c r="CI10" s="20">
        <f>CI11+CI25+CI35</f>
        <v>38521300</v>
      </c>
      <c r="CJ10" s="20">
        <f>CJ11+CJ25+CJ35</f>
        <v>38521300</v>
      </c>
      <c r="CK10" s="20">
        <f>CK11+CK25+CK35</f>
        <v>34982189.109999999</v>
      </c>
      <c r="CL10" s="14">
        <f t="shared" ref="CL10:CL12" si="11">CK10/CI10*100</f>
        <v>90.812587088182383</v>
      </c>
      <c r="CM10" s="14">
        <f t="shared" ref="CM10:CM12" si="12">CK10/CJ10*100</f>
        <v>90.812587088182383</v>
      </c>
      <c r="CN10" s="20">
        <f>CN11+CN25+CN35</f>
        <v>45000000</v>
      </c>
      <c r="CO10" s="20">
        <f>CO11+CO25+CO35</f>
        <v>22935000</v>
      </c>
      <c r="CP10" s="20">
        <f>CP11+CP25+CP35</f>
        <v>22840665.829999998</v>
      </c>
      <c r="CQ10" s="14">
        <f t="shared" ref="CQ10:CQ25" si="13">CP10/CN10*100</f>
        <v>50.757035177777773</v>
      </c>
      <c r="CR10" s="14">
        <f t="shared" ref="CR10:CR25" si="14">CP10/CO10*100</f>
        <v>99.588689034227144</v>
      </c>
      <c r="CS10" s="20">
        <f>CS11+CS25+CS35</f>
        <v>58936000</v>
      </c>
      <c r="CT10" s="20">
        <f>CT11+CT25+CT35</f>
        <v>96350100</v>
      </c>
      <c r="CU10" s="20">
        <f>CU11+CU25+CU35</f>
        <v>93698616.280000001</v>
      </c>
      <c r="CV10" s="14">
        <f>CU10/CS10*100</f>
        <v>158.98367089724448</v>
      </c>
      <c r="CW10" s="14">
        <f>CU10/CT10*100</f>
        <v>97.248073722808797</v>
      </c>
      <c r="CX10" s="21">
        <f>CX11+CX25+CX35</f>
        <v>1080600</v>
      </c>
      <c r="CY10" s="21">
        <f>CY11+CY25+CY35</f>
        <v>1080600</v>
      </c>
      <c r="CZ10" s="21">
        <f>CZ11+CZ25+CZ35</f>
        <v>1080600</v>
      </c>
      <c r="DA10" s="14">
        <f>CZ10/CX10*100</f>
        <v>100</v>
      </c>
      <c r="DB10" s="14">
        <f>CZ10/CY10*100</f>
        <v>100</v>
      </c>
      <c r="DC10" s="20">
        <f>DC11+DC25+DC35</f>
        <v>11349600</v>
      </c>
      <c r="DD10" s="20">
        <f>DD11+DD25+DD35</f>
        <v>12891800</v>
      </c>
      <c r="DE10" s="20">
        <f>DE11+DE25+DE35</f>
        <v>12882528.129999999</v>
      </c>
      <c r="DF10" s="14">
        <f>DE10/DC10*100</f>
        <v>113.50645071191936</v>
      </c>
      <c r="DG10" s="14">
        <f>DE10/DD10*100</f>
        <v>99.928079321739389</v>
      </c>
      <c r="DH10" s="20">
        <f>DH11+DH25+DH35</f>
        <v>42913300</v>
      </c>
      <c r="DI10" s="20">
        <f>DI11+DI25+DI35</f>
        <v>33747700</v>
      </c>
      <c r="DJ10" s="20">
        <f>DJ11+DJ25+DJ35</f>
        <v>33747235.399999999</v>
      </c>
      <c r="DK10" s="14">
        <f>DJ10/DH10*100</f>
        <v>78.640503992934583</v>
      </c>
      <c r="DL10" s="14">
        <f>DJ10/DI10*100</f>
        <v>99.99862331358878</v>
      </c>
      <c r="DM10" s="14"/>
      <c r="DN10" s="20">
        <f>DN11+DN25+DI35</f>
        <v>1918500</v>
      </c>
      <c r="DO10" s="20">
        <f>DO11+DO25+DJ35</f>
        <v>1918400</v>
      </c>
      <c r="DP10" s="20"/>
      <c r="DQ10" s="14">
        <f>DO10/DN10*100</f>
        <v>99.994787594474857</v>
      </c>
      <c r="DR10" s="20">
        <f>DR11+DR25+DN35</f>
        <v>175255500</v>
      </c>
      <c r="DS10" s="20">
        <f>DS11+DS25+DO35</f>
        <v>175255500</v>
      </c>
      <c r="DT10" s="20">
        <f>DT11+DT25+DP35</f>
        <v>53866008</v>
      </c>
      <c r="DU10" s="14">
        <f>DT10/DR10*100</f>
        <v>30.735701875262116</v>
      </c>
      <c r="DV10" s="14">
        <f>DT10/DS10*100</f>
        <v>30.735701875262116</v>
      </c>
      <c r="DW10" s="20">
        <f>DW11+DW25+DR35</f>
        <v>45961600</v>
      </c>
      <c r="DX10" s="20">
        <f>DX11+DX25+DS35</f>
        <v>45961600</v>
      </c>
      <c r="DY10" s="20">
        <v>22680432</v>
      </c>
      <c r="DZ10" s="14">
        <f t="shared" ref="DZ10:DZ34" si="15">DY10/DW10*100</f>
        <v>49.346480540277099</v>
      </c>
      <c r="EA10" s="14">
        <f t="shared" ref="EA10:EA34" si="16">DY10/DX10*100</f>
        <v>49.346480540277099</v>
      </c>
      <c r="EB10" s="20">
        <f>EB11+EB25+DW35</f>
        <v>3626900</v>
      </c>
      <c r="EC10" s="20">
        <f>EC11+EC25+DX35</f>
        <v>7952000</v>
      </c>
      <c r="ED10" s="20">
        <v>7951791</v>
      </c>
      <c r="EE10" s="14" t="s">
        <v>119</v>
      </c>
      <c r="EF10" s="14">
        <f t="shared" ref="EF10" si="17">ED10/EC10*100</f>
        <v>99.997371730382284</v>
      </c>
      <c r="EG10" s="20">
        <f>EG11+EG25+EB35</f>
        <v>502000</v>
      </c>
      <c r="EH10" s="20">
        <f>EH11+EH25+EC35</f>
        <v>502000</v>
      </c>
      <c r="EI10" s="20">
        <f>EI11+EI25+ED35</f>
        <v>474365</v>
      </c>
      <c r="EJ10" s="14">
        <f t="shared" ref="EJ10:EJ11" si="18">EI10/EG10*100</f>
        <v>94.495019920318725</v>
      </c>
      <c r="EK10" s="14">
        <f t="shared" ref="EK10:EK11" si="19">EI10/EH10*100</f>
        <v>94.495019920318725</v>
      </c>
      <c r="EL10" s="20">
        <f>EL11+EL25+EG35</f>
        <v>835426700</v>
      </c>
      <c r="EM10" s="20">
        <f>EM11+EM25+EH35</f>
        <v>859564400</v>
      </c>
      <c r="EN10" s="20">
        <f>EN11+EN25+EI35</f>
        <v>859541302.88999999</v>
      </c>
      <c r="EO10" s="14">
        <f>EN10/EL10*100</f>
        <v>102.88650133997392</v>
      </c>
      <c r="EP10" s="14">
        <f>EN10/EM10*100</f>
        <v>99.997312928501927</v>
      </c>
      <c r="EQ10" s="20">
        <f>EQ11+EQ25+EL35</f>
        <v>3353400</v>
      </c>
      <c r="ER10" s="20">
        <f>ER11+ER25+EM35</f>
        <v>3361500</v>
      </c>
      <c r="ES10" s="20">
        <f>ES11+ES25+EN35</f>
        <v>3293043.6500000004</v>
      </c>
      <c r="ET10" s="14">
        <f>ES10/EQ10*100</f>
        <v>98.200144629331433</v>
      </c>
      <c r="EU10" s="14">
        <f>ES10/ER10*100</f>
        <v>97.963517774802924</v>
      </c>
      <c r="EV10" s="20">
        <f>EV11+EV25+EQ35</f>
        <v>25856500</v>
      </c>
      <c r="EW10" s="20">
        <f>EW11+EW25+ER35</f>
        <v>0</v>
      </c>
      <c r="EX10" s="15">
        <f>EX11+EX25+ES35</f>
        <v>0</v>
      </c>
      <c r="EY10" s="14"/>
      <c r="EZ10" s="14"/>
      <c r="FA10" s="20">
        <f>FA11+FA25+EV35</f>
        <v>740992700</v>
      </c>
      <c r="FB10" s="20">
        <f>FB11+FB25+EW35</f>
        <v>741112200</v>
      </c>
      <c r="FC10" s="20">
        <f>FC11+FC25+EX35</f>
        <v>741112200</v>
      </c>
      <c r="FD10" s="14">
        <f>FC10/FA10*100</f>
        <v>100.01612701447667</v>
      </c>
      <c r="FE10" s="14">
        <f>FC10/FB10*100</f>
        <v>100</v>
      </c>
      <c r="FF10" s="20">
        <f>FF11+FF25+FA35</f>
        <v>151262600</v>
      </c>
      <c r="FG10" s="20">
        <f>FG11+FG25+FB35</f>
        <v>151300800</v>
      </c>
      <c r="FH10" s="20">
        <f>FH11+FH25+FC35</f>
        <v>151278740.46000001</v>
      </c>
      <c r="FI10" s="14">
        <f t="shared" ref="FI10:FI34" si="20">FH10/FF10*100</f>
        <v>100.01067048959888</v>
      </c>
      <c r="FJ10" s="14">
        <f t="shared" ref="FJ10:FJ34" si="21">FH10/FG10*100</f>
        <v>99.985420077091476</v>
      </c>
      <c r="FK10" s="20">
        <f>FK11+FK25</f>
        <v>0</v>
      </c>
      <c r="FL10" s="20">
        <f t="shared" ref="FL10:FM10" si="22">FL11+FL25</f>
        <v>2582600</v>
      </c>
      <c r="FM10" s="20">
        <f t="shared" si="22"/>
        <v>2582600</v>
      </c>
      <c r="FN10" s="14"/>
      <c r="FO10" s="14">
        <f>FM10/FL10*100</f>
        <v>100</v>
      </c>
      <c r="FP10" s="20">
        <f>FP11+FP25+FF35</f>
        <v>36786400</v>
      </c>
      <c r="FQ10" s="20">
        <f>FQ11+FQ25+FG35</f>
        <v>40016600</v>
      </c>
      <c r="FR10" s="20">
        <f>FR11+FR25+FH35</f>
        <v>39936212.939999998</v>
      </c>
      <c r="FS10" s="14">
        <f t="shared" ref="FS10:FS34" si="23">FR10/FP10*100</f>
        <v>108.56243867298782</v>
      </c>
      <c r="FT10" s="14">
        <f t="shared" ref="FT10:FT34" si="24">FR10/FQ10*100</f>
        <v>99.799115716977454</v>
      </c>
      <c r="FU10" s="20">
        <f>FU11+FU25+FP35</f>
        <v>59402800</v>
      </c>
      <c r="FV10" s="20">
        <f>FV11+FV25+FQ35</f>
        <v>59402800</v>
      </c>
      <c r="FW10" s="20">
        <f>FW11+FW25+FR35</f>
        <v>59050139.600000001</v>
      </c>
      <c r="FX10" s="14">
        <f t="shared" ref="FX10:FX34" si="25">FW10/FU10*100</f>
        <v>99.406323607641383</v>
      </c>
      <c r="FY10" s="14">
        <f t="shared" ref="FY10:FY34" si="26">FW10/FV10*100</f>
        <v>99.406323607641383</v>
      </c>
      <c r="FZ10" s="20">
        <f>FZ11+FZ25+FU35</f>
        <v>344200</v>
      </c>
      <c r="GA10" s="20">
        <f>GA11+GA25+FV35</f>
        <v>1292100</v>
      </c>
      <c r="GB10" s="20">
        <f>GB11+GB25+FW35</f>
        <v>1291958.27</v>
      </c>
      <c r="GC10" s="14" t="s">
        <v>119</v>
      </c>
      <c r="GD10" s="14">
        <f>GB10/GA10*100</f>
        <v>99.98903103474963</v>
      </c>
      <c r="GE10" s="20">
        <f>GE11+GE25+FZ35</f>
        <v>50376500</v>
      </c>
      <c r="GF10" s="20">
        <f>GF11+GF25+GA35</f>
        <v>53616800</v>
      </c>
      <c r="GG10" s="20">
        <f>GG11+GG25+GB35</f>
        <v>53616800</v>
      </c>
      <c r="GH10" s="14">
        <f>GG10/GE10*100</f>
        <v>106.43216579158934</v>
      </c>
      <c r="GI10" s="14">
        <f>GG10/GF10*100</f>
        <v>100</v>
      </c>
    </row>
    <row r="11" spans="1:191" ht="16.5" customHeight="1" x14ac:dyDescent="0.2">
      <c r="A11" s="8" t="s">
        <v>19</v>
      </c>
      <c r="B11" s="12">
        <f>SUM(B12:B24)</f>
        <v>43351878400</v>
      </c>
      <c r="C11" s="12">
        <f>SUM(C12:C24)</f>
        <v>42915684637.040001</v>
      </c>
      <c r="D11" s="12">
        <f>SUM(D12:D24)</f>
        <v>42554763480.279999</v>
      </c>
      <c r="E11" s="14">
        <f t="shared" ref="E11:E34" si="27">D11/B11*100</f>
        <v>98.161290931006121</v>
      </c>
      <c r="F11" s="14">
        <f t="shared" ref="F11:F34" si="28">D11/C11*100</f>
        <v>99.158999419879933</v>
      </c>
      <c r="G11" s="12">
        <f>SUM(G12:G24)</f>
        <v>32056200</v>
      </c>
      <c r="H11" s="12">
        <f t="shared" ref="H11:BQ11" si="29">SUM(H12:H24)</f>
        <v>23423300</v>
      </c>
      <c r="I11" s="12">
        <f t="shared" si="29"/>
        <v>21795091.219999999</v>
      </c>
      <c r="J11" s="14">
        <f t="shared" ref="J11:J24" si="30">I11/G11*100</f>
        <v>67.990252182105166</v>
      </c>
      <c r="K11" s="14">
        <f t="shared" ref="K11:K24" si="31">I11/H11*100</f>
        <v>93.04876435002754</v>
      </c>
      <c r="L11" s="12">
        <f t="shared" si="29"/>
        <v>37917808100</v>
      </c>
      <c r="M11" s="12">
        <f t="shared" si="29"/>
        <v>37920048800</v>
      </c>
      <c r="N11" s="12">
        <f t="shared" si="29"/>
        <v>37883178653.169998</v>
      </c>
      <c r="O11" s="14">
        <f t="shared" ref="O11:O34" si="32">N11/L11*100</f>
        <v>99.908672340081807</v>
      </c>
      <c r="P11" s="14">
        <f t="shared" ref="P11:P34" si="33">N11/M11*100</f>
        <v>99.9027687252607</v>
      </c>
      <c r="Q11" s="12">
        <f t="shared" si="29"/>
        <v>1466138000</v>
      </c>
      <c r="R11" s="12">
        <f t="shared" si="29"/>
        <v>1393753500</v>
      </c>
      <c r="S11" s="12">
        <f t="shared" si="29"/>
        <v>1351205087.5</v>
      </c>
      <c r="T11" s="14">
        <f t="shared" si="1"/>
        <v>92.160839395745825</v>
      </c>
      <c r="U11" s="14">
        <f t="shared" si="2"/>
        <v>96.947206769346224</v>
      </c>
      <c r="V11" s="12">
        <f t="shared" si="29"/>
        <v>1021093000</v>
      </c>
      <c r="W11" s="12">
        <f t="shared" si="29"/>
        <v>604026700</v>
      </c>
      <c r="X11" s="12">
        <f t="shared" si="29"/>
        <v>603072651.25999999</v>
      </c>
      <c r="Y11" s="14">
        <f t="shared" ref="Y11:Y34" si="34">X11/V11*100</f>
        <v>59.061481300919702</v>
      </c>
      <c r="Z11" s="14">
        <f t="shared" ref="Z11:Z34" si="35">X11/W11*100</f>
        <v>99.842051892739178</v>
      </c>
      <c r="AA11" s="12">
        <f t="shared" si="29"/>
        <v>308280600</v>
      </c>
      <c r="AB11" s="12">
        <f t="shared" si="29"/>
        <v>32500300</v>
      </c>
      <c r="AC11" s="12">
        <f t="shared" si="29"/>
        <v>24913993.309999999</v>
      </c>
      <c r="AD11" s="14">
        <f t="shared" ref="AD11:AD26" si="36">AC11/AA11*100</f>
        <v>8.0815962178612608</v>
      </c>
      <c r="AE11" s="14">
        <f t="shared" ref="AE11:AE26" si="37">AC11/AB11*100</f>
        <v>76.657733343999894</v>
      </c>
      <c r="AF11" s="12">
        <f t="shared" si="29"/>
        <v>715469200</v>
      </c>
      <c r="AG11" s="12">
        <f t="shared" si="29"/>
        <v>686018200</v>
      </c>
      <c r="AH11" s="12">
        <f t="shared" si="29"/>
        <v>684269517.82000005</v>
      </c>
      <c r="AI11" s="14">
        <f t="shared" ref="AI11:AI34" si="38">AH11/AF11*100</f>
        <v>95.639269701616797</v>
      </c>
      <c r="AJ11" s="14">
        <f t="shared" ref="AJ11:AJ34" si="39">AH11/AG11*100</f>
        <v>99.745096823961816</v>
      </c>
      <c r="AK11" s="12">
        <f t="shared" si="29"/>
        <v>450181600</v>
      </c>
      <c r="AL11" s="12">
        <f t="shared" si="29"/>
        <v>740251755.03999996</v>
      </c>
      <c r="AM11" s="12">
        <v>599075336.43000007</v>
      </c>
      <c r="AN11" s="14">
        <f t="shared" ref="AN11:AN26" si="40">AM11/AK11*100</f>
        <v>133.07414972757664</v>
      </c>
      <c r="AO11" s="14">
        <f t="shared" ref="AO11:AO26" si="41">AM11/AL11*100</f>
        <v>80.928593867045777</v>
      </c>
      <c r="AP11" s="20">
        <f t="shared" si="29"/>
        <v>405219200</v>
      </c>
      <c r="AQ11" s="12">
        <f t="shared" si="29"/>
        <v>396026300</v>
      </c>
      <c r="AR11" s="12">
        <f t="shared" si="29"/>
        <v>390769379.17000002</v>
      </c>
      <c r="AS11" s="14">
        <f t="shared" si="3"/>
        <v>96.434073007893019</v>
      </c>
      <c r="AT11" s="14">
        <f t="shared" si="4"/>
        <v>98.672582899166045</v>
      </c>
      <c r="AU11" s="12">
        <f t="shared" si="29"/>
        <v>14438500</v>
      </c>
      <c r="AV11" s="12">
        <f>SUM(AV12:AV24)</f>
        <v>10238494.18</v>
      </c>
      <c r="AW11" s="12">
        <f>SUM(AW12:AW24)</f>
        <v>10238494.18</v>
      </c>
      <c r="AX11" s="14">
        <f t="shared" si="5"/>
        <v>70.911065415382481</v>
      </c>
      <c r="AY11" s="14">
        <f t="shared" si="6"/>
        <v>100</v>
      </c>
      <c r="AZ11" s="20">
        <f t="shared" si="29"/>
        <v>6187900</v>
      </c>
      <c r="BA11" s="20">
        <f t="shared" si="29"/>
        <v>4387905.82</v>
      </c>
      <c r="BB11" s="20">
        <f>SUM(BB12:BB24)</f>
        <v>4387905.82</v>
      </c>
      <c r="BC11" s="14">
        <f t="shared" si="7"/>
        <v>70.911065466474895</v>
      </c>
      <c r="BD11" s="14">
        <f t="shared" si="8"/>
        <v>100</v>
      </c>
      <c r="BE11" s="20">
        <f t="shared" si="29"/>
        <v>128342500</v>
      </c>
      <c r="BF11" s="20">
        <f t="shared" si="29"/>
        <v>127730800</v>
      </c>
      <c r="BG11" s="20">
        <f>SUM(BG12:BG24)</f>
        <v>126380367.48999999</v>
      </c>
      <c r="BH11" s="14">
        <f t="shared" si="9"/>
        <v>98.47117477842491</v>
      </c>
      <c r="BI11" s="14">
        <f t="shared" si="10"/>
        <v>98.942751074916941</v>
      </c>
      <c r="BJ11" s="20">
        <f t="shared" si="29"/>
        <v>5737400</v>
      </c>
      <c r="BK11" s="20">
        <f t="shared" si="29"/>
        <v>5737400</v>
      </c>
      <c r="BL11" s="20">
        <f t="shared" si="29"/>
        <v>5732139.5199999996</v>
      </c>
      <c r="BM11" s="14">
        <f t="shared" ref="BM11:BM31" si="42">BL11/BJ11*100</f>
        <v>99.908312476034439</v>
      </c>
      <c r="BN11" s="14">
        <f t="shared" ref="BN11:BN31" si="43">BL11/BK11*100</f>
        <v>99.908312476034439</v>
      </c>
      <c r="BO11" s="20">
        <f t="shared" si="29"/>
        <v>40575800</v>
      </c>
      <c r="BP11" s="20">
        <f t="shared" si="29"/>
        <v>40476800</v>
      </c>
      <c r="BQ11" s="20">
        <f t="shared" si="29"/>
        <v>40126852.780000001</v>
      </c>
      <c r="BR11" s="14">
        <f t="shared" ref="BR11:BR34" si="44">BQ11/BO11*100</f>
        <v>98.893559165808199</v>
      </c>
      <c r="BS11" s="14">
        <f t="shared" ref="BS11:BS34" si="45">BQ11/BP11*100</f>
        <v>99.135437534587723</v>
      </c>
      <c r="BT11" s="20">
        <f t="shared" ref="BT11:EI11" si="46">SUM(BT12:BT24)</f>
        <v>288936500</v>
      </c>
      <c r="BU11" s="20">
        <f t="shared" si="46"/>
        <v>388393400</v>
      </c>
      <c r="BV11" s="20">
        <f t="shared" si="46"/>
        <v>386333684.35000002</v>
      </c>
      <c r="BW11" s="14">
        <f t="shared" ref="BW11:BW34" si="47">BV11/BT11*100</f>
        <v>133.70885448878906</v>
      </c>
      <c r="BX11" s="14">
        <f t="shared" ref="BX11:BX34" si="48">BV11/BU11*100</f>
        <v>99.469683148580799</v>
      </c>
      <c r="BY11" s="20">
        <f t="shared" si="46"/>
        <v>36500000</v>
      </c>
      <c r="BZ11" s="20">
        <f t="shared" si="46"/>
        <v>18034600</v>
      </c>
      <c r="CA11" s="20">
        <f t="shared" si="46"/>
        <v>18033880</v>
      </c>
      <c r="CB11" s="14">
        <f t="shared" ref="CB11:CB34" si="49">CA11/BY11*100</f>
        <v>49.407890410958906</v>
      </c>
      <c r="CC11" s="14">
        <f t="shared" ref="CC11:CC34" si="50">CA11/BZ11*100</f>
        <v>99.996007674137488</v>
      </c>
      <c r="CD11" s="20">
        <f t="shared" si="46"/>
        <v>11454600</v>
      </c>
      <c r="CE11" s="20">
        <f t="shared" si="46"/>
        <v>16639300</v>
      </c>
      <c r="CF11" s="20">
        <f t="shared" si="46"/>
        <v>16638019</v>
      </c>
      <c r="CG11" s="14">
        <f t="shared" ref="CG11:CG32" si="51">CF11/CD11*100</f>
        <v>145.2518551498961</v>
      </c>
      <c r="CH11" s="14">
        <f t="shared" ref="CH11:CH32" si="52">CF11/CE11*100</f>
        <v>99.992301358831199</v>
      </c>
      <c r="CI11" s="20">
        <f t="shared" si="46"/>
        <v>24309300</v>
      </c>
      <c r="CJ11" s="20">
        <f t="shared" si="46"/>
        <v>24309300</v>
      </c>
      <c r="CK11" s="20">
        <f t="shared" si="46"/>
        <v>23742396.079999998</v>
      </c>
      <c r="CL11" s="14">
        <f t="shared" si="11"/>
        <v>97.667954568827568</v>
      </c>
      <c r="CM11" s="14">
        <f t="shared" si="12"/>
        <v>97.667954568827568</v>
      </c>
      <c r="CN11" s="20">
        <f t="shared" si="46"/>
        <v>4095000</v>
      </c>
      <c r="CO11" s="20">
        <f t="shared" si="46"/>
        <v>4486700</v>
      </c>
      <c r="CP11" s="20">
        <f t="shared" si="46"/>
        <v>4451787</v>
      </c>
      <c r="CQ11" s="14">
        <f t="shared" si="13"/>
        <v>108.71274725274725</v>
      </c>
      <c r="CR11" s="14">
        <f t="shared" si="14"/>
        <v>99.221855706866961</v>
      </c>
      <c r="CS11" s="20">
        <f t="shared" si="46"/>
        <v>40828000</v>
      </c>
      <c r="CT11" s="20">
        <f t="shared" si="46"/>
        <v>70112900</v>
      </c>
      <c r="CU11" s="20">
        <f t="shared" si="46"/>
        <v>70018306.280000001</v>
      </c>
      <c r="CV11" s="14">
        <f t="shared" ref="CV11:CV33" si="53">CU11/CS11*100</f>
        <v>171.49580258646026</v>
      </c>
      <c r="CW11" s="14">
        <f t="shared" ref="CW11:CW33" si="54">CU11/CT11*100</f>
        <v>99.86508371497969</v>
      </c>
      <c r="CX11" s="21">
        <f t="shared" si="46"/>
        <v>1080600</v>
      </c>
      <c r="CY11" s="21">
        <f t="shared" si="46"/>
        <v>1080600</v>
      </c>
      <c r="CZ11" s="21">
        <f>SUM(CZ12:CZ24)</f>
        <v>1080600</v>
      </c>
      <c r="DA11" s="14">
        <f t="shared" ref="DA11:DA13" si="55">CZ11/CX11*100</f>
        <v>100</v>
      </c>
      <c r="DB11" s="14">
        <f t="shared" ref="DB11:DB13" si="56">CZ11/CY11*100</f>
        <v>100</v>
      </c>
      <c r="DC11" s="20">
        <f t="shared" si="46"/>
        <v>545600</v>
      </c>
      <c r="DD11" s="20">
        <f t="shared" si="46"/>
        <v>18500</v>
      </c>
      <c r="DE11" s="20">
        <f t="shared" si="46"/>
        <v>18432</v>
      </c>
      <c r="DF11" s="14">
        <f t="shared" ref="DF11:DF34" si="57">DE11/DC11*100</f>
        <v>3.3782991202346042</v>
      </c>
      <c r="DG11" s="14">
        <f t="shared" ref="DG11:DG34" si="58">DE11/DD11*100</f>
        <v>99.632432432432424</v>
      </c>
      <c r="DH11" s="20">
        <f t="shared" si="46"/>
        <v>0</v>
      </c>
      <c r="DI11" s="20">
        <f t="shared" si="46"/>
        <v>0</v>
      </c>
      <c r="DJ11" s="20">
        <f t="shared" si="46"/>
        <v>0</v>
      </c>
      <c r="DK11" s="14"/>
      <c r="DL11" s="14"/>
      <c r="DM11" s="15"/>
      <c r="DN11" s="20">
        <f>SUM(DN12:DN24)</f>
        <v>1918500</v>
      </c>
      <c r="DO11" s="20">
        <f t="shared" ref="DO11" si="59">SUM(DO12:DO24)</f>
        <v>1918400</v>
      </c>
      <c r="DP11" s="20"/>
      <c r="DQ11" s="14">
        <f>DO11/DN11*100</f>
        <v>99.994787594474857</v>
      </c>
      <c r="DR11" s="20">
        <f t="shared" si="46"/>
        <v>132729800</v>
      </c>
      <c r="DS11" s="20">
        <f t="shared" si="46"/>
        <v>132729800</v>
      </c>
      <c r="DT11" s="20">
        <f>SUM(DT12:DT24)</f>
        <v>32130594</v>
      </c>
      <c r="DU11" s="14">
        <f t="shared" ref="DU11:DU34" si="60">DT11/DR11*100</f>
        <v>24.207520843096276</v>
      </c>
      <c r="DV11" s="14">
        <f t="shared" ref="DV11:DV34" si="61">DT11/DS11*100</f>
        <v>24.207520843096276</v>
      </c>
      <c r="DW11" s="20">
        <f t="shared" si="46"/>
        <v>33676400</v>
      </c>
      <c r="DX11" s="20">
        <f t="shared" si="46"/>
        <v>30841182</v>
      </c>
      <c r="DY11" s="20">
        <v>13230152</v>
      </c>
      <c r="DZ11" s="14">
        <f t="shared" si="15"/>
        <v>39.286123219821597</v>
      </c>
      <c r="EA11" s="14">
        <f t="shared" si="16"/>
        <v>42.897681418306213</v>
      </c>
      <c r="EB11" s="20">
        <f t="shared" si="46"/>
        <v>2714000</v>
      </c>
      <c r="EC11" s="20">
        <f t="shared" si="46"/>
        <v>5484400</v>
      </c>
      <c r="ED11" s="20">
        <v>5484344</v>
      </c>
      <c r="EE11" s="14" t="s">
        <v>119</v>
      </c>
      <c r="EF11" s="14">
        <f t="shared" ref="EF11:EF31" si="62">ED11/EC11*100</f>
        <v>99.998978922033402</v>
      </c>
      <c r="EG11" s="20">
        <f t="shared" si="46"/>
        <v>209400</v>
      </c>
      <c r="EH11" s="20">
        <f t="shared" si="46"/>
        <v>209400</v>
      </c>
      <c r="EI11" s="20">
        <f t="shared" si="46"/>
        <v>181765</v>
      </c>
      <c r="EJ11" s="14">
        <f t="shared" si="18"/>
        <v>86.802769818529129</v>
      </c>
      <c r="EK11" s="14">
        <f t="shared" si="19"/>
        <v>86.802769818529129</v>
      </c>
      <c r="EL11" s="20">
        <f t="shared" ref="EL11:GG11" si="63">SUM(EL12:EL24)</f>
        <v>51143800</v>
      </c>
      <c r="EM11" s="20">
        <f t="shared" si="63"/>
        <v>46514800</v>
      </c>
      <c r="EN11" s="20">
        <f t="shared" si="63"/>
        <v>46491795.419999994</v>
      </c>
      <c r="EO11" s="14">
        <f t="shared" ref="EO11:EO17" si="64">EN11/EL11*100</f>
        <v>90.904069349559464</v>
      </c>
      <c r="EP11" s="14">
        <f t="shared" ref="EP11:EP17" si="65">EN11/EM11*100</f>
        <v>99.950543525931522</v>
      </c>
      <c r="EQ11" s="20">
        <f t="shared" si="63"/>
        <v>2135200</v>
      </c>
      <c r="ER11" s="20">
        <f t="shared" si="63"/>
        <v>2140300</v>
      </c>
      <c r="ES11" s="20">
        <f t="shared" si="63"/>
        <v>2072203.6500000001</v>
      </c>
      <c r="ET11" s="14">
        <f t="shared" ref="ET11:ET28" si="66">ES11/EQ11*100</f>
        <v>97.049627669539163</v>
      </c>
      <c r="EU11" s="14">
        <f t="shared" ref="EU11:EU25" si="67">ES11/ER11*100</f>
        <v>96.818373592487035</v>
      </c>
      <c r="EV11" s="20">
        <f t="shared" si="63"/>
        <v>19872400</v>
      </c>
      <c r="EW11" s="20">
        <f t="shared" si="63"/>
        <v>0</v>
      </c>
      <c r="EX11" s="15">
        <f t="shared" si="63"/>
        <v>0</v>
      </c>
      <c r="EY11" s="15"/>
      <c r="EZ11" s="15"/>
      <c r="FA11" s="20">
        <f t="shared" si="63"/>
        <v>0</v>
      </c>
      <c r="FB11" s="20">
        <f t="shared" si="63"/>
        <v>0</v>
      </c>
      <c r="FC11" s="20">
        <f t="shared" si="63"/>
        <v>0</v>
      </c>
      <c r="FD11" s="14"/>
      <c r="FE11" s="14"/>
      <c r="FF11" s="20">
        <f t="shared" si="63"/>
        <v>110166100</v>
      </c>
      <c r="FG11" s="20">
        <f t="shared" si="63"/>
        <v>103947300</v>
      </c>
      <c r="FH11" s="20">
        <f t="shared" si="63"/>
        <v>103925240.46000001</v>
      </c>
      <c r="FI11" s="14">
        <f t="shared" si="20"/>
        <v>94.335045408705582</v>
      </c>
      <c r="FJ11" s="14">
        <f t="shared" si="21"/>
        <v>99.978778150081823</v>
      </c>
      <c r="FK11" s="20">
        <f>SUM(FK12:FK25)</f>
        <v>0</v>
      </c>
      <c r="FL11" s="20">
        <f>SUM(FL12:FL24)</f>
        <v>2082000</v>
      </c>
      <c r="FM11" s="20">
        <f>SUM(FM12:FM24)</f>
        <v>2082000</v>
      </c>
      <c r="FN11" s="14"/>
      <c r="FO11" s="14">
        <f>FM11/FL11*100</f>
        <v>100</v>
      </c>
      <c r="FP11" s="20">
        <f t="shared" si="63"/>
        <v>26760200</v>
      </c>
      <c r="FQ11" s="20">
        <f t="shared" si="63"/>
        <v>27390500</v>
      </c>
      <c r="FR11" s="20">
        <f t="shared" si="63"/>
        <v>27310112.939999998</v>
      </c>
      <c r="FS11" s="14">
        <f t="shared" si="23"/>
        <v>102.05496573269257</v>
      </c>
      <c r="FT11" s="14">
        <f t="shared" si="24"/>
        <v>99.706514813530234</v>
      </c>
      <c r="FU11" s="20">
        <f t="shared" si="63"/>
        <v>41959900</v>
      </c>
      <c r="FV11" s="20">
        <f t="shared" si="63"/>
        <v>41959900</v>
      </c>
      <c r="FW11" s="20">
        <f t="shared" si="63"/>
        <v>41703530.93</v>
      </c>
      <c r="FX11" s="14">
        <f t="shared" si="25"/>
        <v>99.38901410632532</v>
      </c>
      <c r="FY11" s="14">
        <f t="shared" si="26"/>
        <v>99.38901410632532</v>
      </c>
      <c r="FZ11" s="20">
        <f t="shared" si="63"/>
        <v>260000</v>
      </c>
      <c r="GA11" s="20">
        <f t="shared" si="63"/>
        <v>1071600</v>
      </c>
      <c r="GB11" s="20">
        <f>SUM(GB12:GB24)</f>
        <v>1071467.5</v>
      </c>
      <c r="GC11" s="14" t="s">
        <v>119</v>
      </c>
      <c r="GD11" s="14">
        <f t="shared" ref="GD11:GD34" si="68">GB11/GA11*100</f>
        <v>99.987635311683462</v>
      </c>
      <c r="GE11" s="20">
        <f t="shared" si="63"/>
        <v>10973600</v>
      </c>
      <c r="GF11" s="20">
        <f t="shared" si="63"/>
        <v>11699400</v>
      </c>
      <c r="GG11" s="20">
        <f t="shared" si="63"/>
        <v>11699400</v>
      </c>
      <c r="GH11" s="14">
        <f t="shared" ref="GH11:GH34" si="69">GG11/GE11*100</f>
        <v>106.61405555150543</v>
      </c>
      <c r="GI11" s="14">
        <f t="shared" ref="GI11:GI34" si="70">GG11/GF11*100</f>
        <v>100</v>
      </c>
    </row>
    <row r="12" spans="1:191" x14ac:dyDescent="0.2">
      <c r="A12" s="9" t="s">
        <v>20</v>
      </c>
      <c r="B12" s="22">
        <f>G12+L12+Q12+V12+AA12+AF12+AK12+AP12+AU12+AZ12+BE12+BJ12+BO12+BT12+BY12+CD12+CI12+CN12+CS12+CX12+DC12+DH12+DR12+DW12+EB12+EG12+EL12+EQ12+EV12+FA12+FF12+FP12+FU12+FZ12+GE12+DM12+FK12</f>
        <v>3639251000</v>
      </c>
      <c r="C12" s="22">
        <f t="shared" ref="C12:D27" si="71">H12+M12+R12+W12+AB12+AG12+AL12+AQ12+AV12+BA12+BF12+BK12+BP12+BU12+BZ12+CE12+CJ12+CO12+CT12+CY12+DD12+DI12+DS12+DX12+EC12+EH12+EM12+ER12+EW12+FB12+FG12+FQ12+FV12+GA12+GF12+DN12+FL12</f>
        <v>3581355882</v>
      </c>
      <c r="D12" s="22">
        <f t="shared" si="71"/>
        <v>3551045509.5499997</v>
      </c>
      <c r="E12" s="13">
        <f t="shared" si="27"/>
        <v>97.576273512049582</v>
      </c>
      <c r="F12" s="13">
        <f t="shared" si="28"/>
        <v>99.153662091993112</v>
      </c>
      <c r="G12" s="22">
        <v>7566800</v>
      </c>
      <c r="H12" s="22">
        <v>7489500</v>
      </c>
      <c r="I12" s="10">
        <v>7489484.2000000002</v>
      </c>
      <c r="J12" s="13">
        <f t="shared" si="30"/>
        <v>98.978223291219535</v>
      </c>
      <c r="K12" s="13">
        <f t="shared" si="31"/>
        <v>99.999789037986517</v>
      </c>
      <c r="L12" s="22">
        <v>3221753600</v>
      </c>
      <c r="M12" s="22">
        <v>3131447700</v>
      </c>
      <c r="N12" s="10">
        <v>3125267300</v>
      </c>
      <c r="O12" s="13">
        <f t="shared" si="32"/>
        <v>97.005162033496291</v>
      </c>
      <c r="P12" s="13">
        <f t="shared" si="33"/>
        <v>99.802634417301618</v>
      </c>
      <c r="Q12" s="22">
        <v>116180600</v>
      </c>
      <c r="R12" s="22">
        <v>104855400</v>
      </c>
      <c r="S12" s="10">
        <v>104586000</v>
      </c>
      <c r="T12" s="13">
        <f t="shared" si="1"/>
        <v>90.020192699986055</v>
      </c>
      <c r="U12" s="13">
        <f t="shared" si="2"/>
        <v>99.743074748653854</v>
      </c>
      <c r="V12" s="22">
        <v>84067000</v>
      </c>
      <c r="W12" s="22">
        <v>60067000</v>
      </c>
      <c r="X12" s="10">
        <v>60067000</v>
      </c>
      <c r="Y12" s="13">
        <f t="shared" si="34"/>
        <v>71.451342381671751</v>
      </c>
      <c r="Z12" s="13">
        <f t="shared" si="35"/>
        <v>100</v>
      </c>
      <c r="AA12" s="22">
        <v>26174800</v>
      </c>
      <c r="AB12" s="22"/>
      <c r="AC12" s="10"/>
      <c r="AD12" s="13"/>
      <c r="AE12" s="13"/>
      <c r="AF12" s="22">
        <v>23442400</v>
      </c>
      <c r="AG12" s="22">
        <v>21166500</v>
      </c>
      <c r="AH12" s="10">
        <v>20827000</v>
      </c>
      <c r="AI12" s="13">
        <f t="shared" si="38"/>
        <v>88.84329249564891</v>
      </c>
      <c r="AJ12" s="13">
        <f t="shared" si="39"/>
        <v>98.396050362601287</v>
      </c>
      <c r="AK12" s="22">
        <v>39821800</v>
      </c>
      <c r="AL12" s="22">
        <v>128150118</v>
      </c>
      <c r="AM12" s="10">
        <v>128150118</v>
      </c>
      <c r="AN12" s="13" t="s">
        <v>119</v>
      </c>
      <c r="AO12" s="13">
        <f t="shared" si="41"/>
        <v>100</v>
      </c>
      <c r="AP12" s="22">
        <v>38059100</v>
      </c>
      <c r="AQ12" s="22">
        <v>36630000</v>
      </c>
      <c r="AR12" s="10">
        <v>35855000</v>
      </c>
      <c r="AS12" s="13">
        <f t="shared" si="3"/>
        <v>94.208743769558396</v>
      </c>
      <c r="AT12" s="13">
        <f t="shared" si="4"/>
        <v>97.884247884247884</v>
      </c>
      <c r="AU12" s="13"/>
      <c r="AV12" s="22"/>
      <c r="AW12" s="10"/>
      <c r="AX12" s="14"/>
      <c r="AY12" s="14"/>
      <c r="AZ12" s="13"/>
      <c r="BA12" s="22"/>
      <c r="BB12" s="10"/>
      <c r="BC12" s="14"/>
      <c r="BD12" s="14"/>
      <c r="BE12" s="22">
        <v>10673300</v>
      </c>
      <c r="BF12" s="22">
        <v>10673300</v>
      </c>
      <c r="BG12" s="10">
        <v>10673300</v>
      </c>
      <c r="BH12" s="13">
        <f t="shared" si="9"/>
        <v>100</v>
      </c>
      <c r="BI12" s="13">
        <f t="shared" si="10"/>
        <v>100</v>
      </c>
      <c r="BJ12" s="22">
        <v>628300</v>
      </c>
      <c r="BK12" s="22">
        <v>628300</v>
      </c>
      <c r="BL12" s="10">
        <v>628299.43999999994</v>
      </c>
      <c r="BM12" s="13">
        <f t="shared" ref="BM12" si="72">BL12/BJ12*100</f>
        <v>99.999910870603202</v>
      </c>
      <c r="BN12" s="13">
        <f t="shared" ref="BN12" si="73">BL12/BK12*100</f>
        <v>99.999910870603202</v>
      </c>
      <c r="BO12" s="22">
        <v>3702900</v>
      </c>
      <c r="BP12" s="22">
        <v>3625000</v>
      </c>
      <c r="BQ12" s="10">
        <v>3624971</v>
      </c>
      <c r="BR12" s="13">
        <f t="shared" si="44"/>
        <v>97.895460314888325</v>
      </c>
      <c r="BS12" s="13">
        <f t="shared" si="45"/>
        <v>99.999200000000002</v>
      </c>
      <c r="BT12" s="22">
        <v>21485000</v>
      </c>
      <c r="BU12" s="22">
        <v>36564800</v>
      </c>
      <c r="BV12" s="10">
        <v>34715314.990000002</v>
      </c>
      <c r="BW12" s="13">
        <f t="shared" si="47"/>
        <v>161.579311100768</v>
      </c>
      <c r="BX12" s="13">
        <f t="shared" si="48"/>
        <v>94.941897644729366</v>
      </c>
      <c r="BY12" s="13"/>
      <c r="BZ12" s="22"/>
      <c r="CA12" s="10"/>
      <c r="CB12" s="14"/>
      <c r="CC12" s="14"/>
      <c r="CD12" s="13"/>
      <c r="CE12" s="22"/>
      <c r="CF12" s="10"/>
      <c r="CG12" s="14"/>
      <c r="CH12" s="14"/>
      <c r="CI12" s="22">
        <v>1795700</v>
      </c>
      <c r="CJ12" s="22">
        <v>1795700</v>
      </c>
      <c r="CK12" s="10">
        <v>1795700</v>
      </c>
      <c r="CL12" s="13">
        <f t="shared" si="11"/>
        <v>100</v>
      </c>
      <c r="CM12" s="13">
        <f t="shared" si="12"/>
        <v>100</v>
      </c>
      <c r="CN12" s="22">
        <v>15000</v>
      </c>
      <c r="CO12" s="22">
        <v>60400</v>
      </c>
      <c r="CP12" s="10">
        <v>30000</v>
      </c>
      <c r="CQ12" s="13" t="s">
        <v>119</v>
      </c>
      <c r="CR12" s="13">
        <f t="shared" si="14"/>
        <v>49.668874172185426</v>
      </c>
      <c r="CS12" s="13"/>
      <c r="CT12" s="22"/>
      <c r="CU12" s="10"/>
      <c r="CV12" s="14"/>
      <c r="CW12" s="14"/>
      <c r="CX12" s="13"/>
      <c r="CY12" s="22"/>
      <c r="CZ12" s="10"/>
      <c r="DA12" s="14"/>
      <c r="DB12" s="14"/>
      <c r="DC12" s="13"/>
      <c r="DD12" s="22"/>
      <c r="DE12" s="10"/>
      <c r="DF12" s="13"/>
      <c r="DG12" s="13"/>
      <c r="DH12" s="13"/>
      <c r="DI12" s="22"/>
      <c r="DJ12" s="10"/>
      <c r="DK12" s="14"/>
      <c r="DL12" s="14"/>
      <c r="DM12" s="13"/>
      <c r="DN12" s="22"/>
      <c r="DO12" s="10"/>
      <c r="DP12" s="13"/>
      <c r="DQ12" s="10"/>
      <c r="DR12" s="22">
        <v>18900400</v>
      </c>
      <c r="DS12" s="22">
        <v>18900400</v>
      </c>
      <c r="DT12" s="10">
        <v>945018</v>
      </c>
      <c r="DU12" s="13">
        <f t="shared" si="60"/>
        <v>4.9999894182133717</v>
      </c>
      <c r="DV12" s="13">
        <f t="shared" si="61"/>
        <v>4.9999894182133717</v>
      </c>
      <c r="DW12" s="22">
        <v>6615100</v>
      </c>
      <c r="DX12" s="22">
        <v>2834864</v>
      </c>
      <c r="DY12" s="10"/>
      <c r="DZ12" s="13"/>
      <c r="EA12" s="13"/>
      <c r="EB12" s="13"/>
      <c r="EC12" s="22"/>
      <c r="ED12" s="10"/>
      <c r="EE12" s="13"/>
      <c r="EF12" s="14"/>
      <c r="EG12" s="22">
        <v>22700</v>
      </c>
      <c r="EH12" s="22">
        <v>22700</v>
      </c>
      <c r="EI12" s="10">
        <v>22645</v>
      </c>
      <c r="EJ12" s="13">
        <f t="shared" ref="EJ12:EJ34" si="74">EI12/EG12*100</f>
        <v>99.757709251101318</v>
      </c>
      <c r="EK12" s="13">
        <f t="shared" ref="EK12:EK34" si="75">EI12/EH12*100</f>
        <v>99.757709251101318</v>
      </c>
      <c r="EL12" s="22">
        <v>426800</v>
      </c>
      <c r="EM12" s="22"/>
      <c r="EN12" s="10"/>
      <c r="EO12" s="14"/>
      <c r="EP12" s="14"/>
      <c r="EQ12" s="22">
        <v>220400</v>
      </c>
      <c r="ER12" s="22">
        <v>221000</v>
      </c>
      <c r="ES12" s="10">
        <v>217967.64</v>
      </c>
      <c r="ET12" s="13">
        <f t="shared" ref="ET12:ET18" si="76">ES12/EQ12*100</f>
        <v>98.896388384754999</v>
      </c>
      <c r="EU12" s="13">
        <f t="shared" ref="EU12:EU18" si="77">ES12/ER12*100</f>
        <v>98.627891402714937</v>
      </c>
      <c r="EV12" s="22">
        <v>1984400</v>
      </c>
      <c r="EW12" s="22"/>
      <c r="EX12" s="10"/>
      <c r="EY12" s="13"/>
      <c r="EZ12" s="13"/>
      <c r="FA12" s="13"/>
      <c r="FB12" s="22"/>
      <c r="FC12" s="10"/>
      <c r="FD12" s="14"/>
      <c r="FE12" s="14"/>
      <c r="FF12" s="22">
        <v>8677000</v>
      </c>
      <c r="FG12" s="22">
        <v>8191600</v>
      </c>
      <c r="FH12" s="10">
        <v>8191451.2800000003</v>
      </c>
      <c r="FI12" s="13">
        <f t="shared" si="20"/>
        <v>94.404186700472508</v>
      </c>
      <c r="FJ12" s="13">
        <f t="shared" si="21"/>
        <v>99.99818448166414</v>
      </c>
      <c r="FK12" s="13"/>
      <c r="FL12" s="22">
        <v>850000</v>
      </c>
      <c r="FM12" s="10">
        <v>850000</v>
      </c>
      <c r="FN12" s="13"/>
      <c r="FO12" s="13">
        <f>FM12/FL12*100</f>
        <v>100</v>
      </c>
      <c r="FP12" s="22">
        <v>2096900</v>
      </c>
      <c r="FQ12" s="22">
        <v>2151700</v>
      </c>
      <c r="FR12" s="10">
        <v>2151700</v>
      </c>
      <c r="FS12" s="13">
        <f t="shared" si="23"/>
        <v>102.61338165863893</v>
      </c>
      <c r="FT12" s="13">
        <f t="shared" si="24"/>
        <v>100</v>
      </c>
      <c r="FU12" s="22">
        <v>4922900</v>
      </c>
      <c r="FV12" s="22">
        <v>4922900</v>
      </c>
      <c r="FW12" s="10">
        <v>4850240</v>
      </c>
      <c r="FX12" s="13">
        <f t="shared" si="25"/>
        <v>98.524040707712928</v>
      </c>
      <c r="FY12" s="13">
        <f t="shared" si="26"/>
        <v>98.524040707712928</v>
      </c>
      <c r="FZ12" s="22">
        <v>18100</v>
      </c>
      <c r="GA12" s="22">
        <v>107000</v>
      </c>
      <c r="GB12" s="10">
        <v>107000</v>
      </c>
      <c r="GC12" s="13" t="s">
        <v>119</v>
      </c>
      <c r="GD12" s="13">
        <f t="shared" si="68"/>
        <v>100</v>
      </c>
      <c r="GE12" s="13"/>
      <c r="GF12" s="22"/>
      <c r="GG12" s="10"/>
      <c r="GH12" s="14"/>
      <c r="GI12" s="14"/>
    </row>
    <row r="13" spans="1:191" ht="15" customHeight="1" x14ac:dyDescent="0.2">
      <c r="A13" s="9" t="s">
        <v>21</v>
      </c>
      <c r="B13" s="22">
        <f t="shared" ref="B13:D35" si="78">G13+L13+Q13+V13+AA13+AF13+AK13+AP13+AU13+AZ13+BE13+BJ13+BO13+BT13+BY13+CD13+CI13+CN13+CS13+CX13+DC13+DH13+DR13+DW13+EB13+EG13+EL13+EQ13+EV13+FA13+FF13+FP13+FU13+FZ13+GE13+DM13+FK13</f>
        <v>13537618400</v>
      </c>
      <c r="C13" s="22">
        <f t="shared" si="71"/>
        <v>13359538695.280001</v>
      </c>
      <c r="D13" s="22">
        <f t="shared" si="71"/>
        <v>13109989028.059999</v>
      </c>
      <c r="E13" s="13">
        <f t="shared" si="27"/>
        <v>96.841177234394493</v>
      </c>
      <c r="F13" s="13">
        <f t="shared" si="28"/>
        <v>98.132048771203699</v>
      </c>
      <c r="G13" s="22">
        <v>3197600</v>
      </c>
      <c r="H13" s="22">
        <v>3197600</v>
      </c>
      <c r="I13" s="10">
        <v>3197600</v>
      </c>
      <c r="J13" s="13">
        <f t="shared" si="30"/>
        <v>100</v>
      </c>
      <c r="K13" s="13">
        <f t="shared" si="31"/>
        <v>100</v>
      </c>
      <c r="L13" s="22">
        <v>12254360300</v>
      </c>
      <c r="M13" s="22">
        <v>12178015100</v>
      </c>
      <c r="N13" s="10">
        <v>12149115600</v>
      </c>
      <c r="O13" s="13">
        <f t="shared" si="32"/>
        <v>99.141165287917971</v>
      </c>
      <c r="P13" s="13">
        <f t="shared" si="33"/>
        <v>99.76269121229781</v>
      </c>
      <c r="Q13" s="22">
        <v>417087000</v>
      </c>
      <c r="R13" s="22">
        <v>404420300</v>
      </c>
      <c r="S13" s="10">
        <v>370377480</v>
      </c>
      <c r="T13" s="13">
        <f t="shared" si="1"/>
        <v>88.801012738349556</v>
      </c>
      <c r="U13" s="13">
        <f t="shared" si="2"/>
        <v>91.582316713577441</v>
      </c>
      <c r="V13" s="22">
        <v>268947000</v>
      </c>
      <c r="W13" s="22">
        <v>156378000</v>
      </c>
      <c r="X13" s="10">
        <v>156378000</v>
      </c>
      <c r="Y13" s="13">
        <f t="shared" si="34"/>
        <v>58.144541489587162</v>
      </c>
      <c r="Z13" s="13">
        <f t="shared" si="35"/>
        <v>100</v>
      </c>
      <c r="AA13" s="22">
        <v>92459200</v>
      </c>
      <c r="AB13" s="22">
        <v>12719800</v>
      </c>
      <c r="AC13" s="10">
        <v>5133586.43</v>
      </c>
      <c r="AD13" s="13">
        <f t="shared" ref="AD13:AD21" si="79">AC13/AA13*100</f>
        <v>5.5522721697786697</v>
      </c>
      <c r="AE13" s="13">
        <f t="shared" ref="AE13:AE21" si="80">AC13/AB13*100</f>
        <v>40.359018459409732</v>
      </c>
      <c r="AF13" s="22">
        <v>139612600</v>
      </c>
      <c r="AG13" s="22">
        <v>130522000</v>
      </c>
      <c r="AH13" s="10">
        <v>130522000</v>
      </c>
      <c r="AI13" s="13">
        <f t="shared" si="38"/>
        <v>93.488696578962077</v>
      </c>
      <c r="AJ13" s="13">
        <f t="shared" si="39"/>
        <v>100</v>
      </c>
      <c r="AK13" s="22">
        <v>122291300</v>
      </c>
      <c r="AL13" s="22">
        <v>233792195.28</v>
      </c>
      <c r="AM13" s="10">
        <v>93516852</v>
      </c>
      <c r="AN13" s="13">
        <f t="shared" si="40"/>
        <v>76.470568225213071</v>
      </c>
      <c r="AO13" s="13">
        <f t="shared" si="41"/>
        <v>39.999988831107061</v>
      </c>
      <c r="AP13" s="22">
        <v>92156200</v>
      </c>
      <c r="AQ13" s="22">
        <v>90162900</v>
      </c>
      <c r="AR13" s="10">
        <v>90162900</v>
      </c>
      <c r="AS13" s="13">
        <f t="shared" si="3"/>
        <v>97.83704189191829</v>
      </c>
      <c r="AT13" s="13">
        <f t="shared" si="4"/>
        <v>100</v>
      </c>
      <c r="AU13" s="13"/>
      <c r="AV13" s="22"/>
      <c r="AW13" s="10"/>
      <c r="AX13" s="14"/>
      <c r="AY13" s="14"/>
      <c r="AZ13" s="13"/>
      <c r="BA13" s="22"/>
      <c r="BB13" s="10"/>
      <c r="BC13" s="14"/>
      <c r="BD13" s="14"/>
      <c r="BE13" s="22">
        <v>22195200</v>
      </c>
      <c r="BF13" s="22">
        <v>21395200</v>
      </c>
      <c r="BG13" s="10">
        <v>21395200</v>
      </c>
      <c r="BH13" s="13">
        <f t="shared" si="9"/>
        <v>96.395617070357559</v>
      </c>
      <c r="BI13" s="13">
        <f t="shared" si="10"/>
        <v>100</v>
      </c>
      <c r="BJ13" s="22">
        <v>224600</v>
      </c>
      <c r="BK13" s="22">
        <v>224600</v>
      </c>
      <c r="BL13" s="10">
        <v>224599.83</v>
      </c>
      <c r="BM13" s="13">
        <f t="shared" si="42"/>
        <v>99.999924309884236</v>
      </c>
      <c r="BN13" s="13">
        <f t="shared" si="43"/>
        <v>99.999924309884236</v>
      </c>
      <c r="BO13" s="22">
        <v>8196200</v>
      </c>
      <c r="BP13" s="22">
        <v>8196200</v>
      </c>
      <c r="BQ13" s="10">
        <v>8196200</v>
      </c>
      <c r="BR13" s="13">
        <f t="shared" si="44"/>
        <v>100</v>
      </c>
      <c r="BS13" s="13">
        <f t="shared" si="45"/>
        <v>100</v>
      </c>
      <c r="BT13" s="22">
        <v>21000</v>
      </c>
      <c r="BU13" s="22">
        <v>21400</v>
      </c>
      <c r="BV13" s="10">
        <v>21400</v>
      </c>
      <c r="BW13" s="13">
        <f t="shared" si="47"/>
        <v>101.9047619047619</v>
      </c>
      <c r="BX13" s="13">
        <f t="shared" si="48"/>
        <v>100</v>
      </c>
      <c r="BY13" s="13"/>
      <c r="BZ13" s="22"/>
      <c r="CA13" s="10"/>
      <c r="CB13" s="14"/>
      <c r="CC13" s="14"/>
      <c r="CD13" s="13"/>
      <c r="CE13" s="22"/>
      <c r="CF13" s="10"/>
      <c r="CG13" s="14"/>
      <c r="CH13" s="14"/>
      <c r="CI13" s="22">
        <v>4512300</v>
      </c>
      <c r="CJ13" s="22">
        <v>4512300</v>
      </c>
      <c r="CK13" s="10">
        <v>4512300</v>
      </c>
      <c r="CL13" s="13">
        <f t="shared" ref="CL13:CL24" si="81">CK13/CI13*100</f>
        <v>100</v>
      </c>
      <c r="CM13" s="13">
        <f t="shared" ref="CM13:CM24" si="82">CK13/CJ13*100</f>
        <v>100</v>
      </c>
      <c r="CN13" s="22"/>
      <c r="CO13" s="22"/>
      <c r="CP13" s="10"/>
      <c r="CQ13" s="14"/>
      <c r="CR13" s="13"/>
      <c r="CS13" s="13"/>
      <c r="CT13" s="22">
        <v>8657500</v>
      </c>
      <c r="CU13" s="10">
        <v>8657495</v>
      </c>
      <c r="CV13" s="14"/>
      <c r="CW13" s="13">
        <f t="shared" si="54"/>
        <v>99.999942246606992</v>
      </c>
      <c r="CX13" s="22">
        <v>1080600</v>
      </c>
      <c r="CY13" s="22">
        <v>1080600</v>
      </c>
      <c r="CZ13" s="10">
        <v>1080600</v>
      </c>
      <c r="DA13" s="13">
        <f t="shared" si="55"/>
        <v>100</v>
      </c>
      <c r="DB13" s="13">
        <f t="shared" si="56"/>
        <v>100</v>
      </c>
      <c r="DC13" s="13"/>
      <c r="DD13" s="22"/>
      <c r="DE13" s="10"/>
      <c r="DF13" s="13"/>
      <c r="DG13" s="13"/>
      <c r="DH13" s="13"/>
      <c r="DI13" s="22"/>
      <c r="DJ13" s="10"/>
      <c r="DK13" s="14"/>
      <c r="DL13" s="14"/>
      <c r="DM13" s="13"/>
      <c r="DN13" s="22"/>
      <c r="DO13" s="10"/>
      <c r="DP13" s="13"/>
      <c r="DQ13" s="10"/>
      <c r="DR13" s="22">
        <v>47250900</v>
      </c>
      <c r="DS13" s="22">
        <v>47250900</v>
      </c>
      <c r="DT13" s="10">
        <v>11340216</v>
      </c>
      <c r="DU13" s="13">
        <f t="shared" si="60"/>
        <v>24</v>
      </c>
      <c r="DV13" s="13">
        <f t="shared" si="61"/>
        <v>24</v>
      </c>
      <c r="DW13" s="22">
        <v>5670100</v>
      </c>
      <c r="DX13" s="22">
        <v>5670100</v>
      </c>
      <c r="DY13" s="10">
        <v>2835054</v>
      </c>
      <c r="DZ13" s="13">
        <f t="shared" si="15"/>
        <v>50.000070545493024</v>
      </c>
      <c r="EA13" s="13">
        <f t="shared" si="16"/>
        <v>50.000070545493024</v>
      </c>
      <c r="EB13" s="22">
        <v>542800</v>
      </c>
      <c r="EC13" s="22"/>
      <c r="ED13" s="10"/>
      <c r="EE13" s="13"/>
      <c r="EF13" s="14"/>
      <c r="EG13" s="22">
        <v>11000</v>
      </c>
      <c r="EH13" s="22">
        <v>11000</v>
      </c>
      <c r="EI13" s="10">
        <v>11000</v>
      </c>
      <c r="EJ13" s="13">
        <f t="shared" si="74"/>
        <v>100</v>
      </c>
      <c r="EK13" s="13">
        <f t="shared" si="75"/>
        <v>100</v>
      </c>
      <c r="EL13" s="22">
        <v>5563900</v>
      </c>
      <c r="EM13" s="22">
        <v>6921500</v>
      </c>
      <c r="EN13" s="10">
        <v>6921500</v>
      </c>
      <c r="EO13" s="13">
        <f t="shared" si="64"/>
        <v>124.4001509732382</v>
      </c>
      <c r="EP13" s="13">
        <f t="shared" si="65"/>
        <v>100</v>
      </c>
      <c r="EQ13" s="22">
        <v>281500</v>
      </c>
      <c r="ER13" s="22">
        <v>282100</v>
      </c>
      <c r="ES13" s="10">
        <v>282100</v>
      </c>
      <c r="ET13" s="13">
        <f t="shared" si="76"/>
        <v>100.21314387211369</v>
      </c>
      <c r="EU13" s="13">
        <f t="shared" si="77"/>
        <v>100</v>
      </c>
      <c r="EV13" s="22">
        <v>5766000</v>
      </c>
      <c r="EW13" s="22"/>
      <c r="EX13" s="10"/>
      <c r="EY13" s="13"/>
      <c r="EZ13" s="13"/>
      <c r="FA13" s="13"/>
      <c r="FB13" s="22"/>
      <c r="FC13" s="10"/>
      <c r="FD13" s="14"/>
      <c r="FE13" s="14"/>
      <c r="FF13" s="22">
        <v>29272600</v>
      </c>
      <c r="FG13" s="22">
        <v>27785300</v>
      </c>
      <c r="FH13" s="10">
        <v>27785300</v>
      </c>
      <c r="FI13" s="13">
        <f t="shared" si="20"/>
        <v>94.919139399984971</v>
      </c>
      <c r="FJ13" s="13">
        <f t="shared" si="21"/>
        <v>100</v>
      </c>
      <c r="FK13" s="13"/>
      <c r="FL13" s="22">
        <v>1232000</v>
      </c>
      <c r="FM13" s="10">
        <v>1232000</v>
      </c>
      <c r="FN13" s="13"/>
      <c r="FO13" s="13">
        <f>FM13/FL13*100</f>
        <v>100</v>
      </c>
      <c r="FP13" s="22">
        <v>6608400</v>
      </c>
      <c r="FQ13" s="22">
        <v>6781400</v>
      </c>
      <c r="FR13" s="10">
        <v>6781400</v>
      </c>
      <c r="FS13" s="13">
        <f t="shared" si="23"/>
        <v>102.61788027359118</v>
      </c>
      <c r="FT13" s="13">
        <f t="shared" si="24"/>
        <v>100</v>
      </c>
      <c r="FU13" s="22">
        <v>10234000</v>
      </c>
      <c r="FV13" s="22">
        <v>10234000</v>
      </c>
      <c r="FW13" s="10">
        <v>10234000</v>
      </c>
      <c r="FX13" s="13">
        <f t="shared" si="25"/>
        <v>100</v>
      </c>
      <c r="FY13" s="13">
        <f t="shared" si="26"/>
        <v>100</v>
      </c>
      <c r="FZ13" s="22">
        <v>76100</v>
      </c>
      <c r="GA13" s="22">
        <v>74700</v>
      </c>
      <c r="GB13" s="10">
        <v>74644.800000000003</v>
      </c>
      <c r="GC13" s="13">
        <f t="shared" ref="GC13:GC34" si="83">GB13/FZ13*100</f>
        <v>98.087779237844941</v>
      </c>
      <c r="GD13" s="13">
        <f t="shared" si="68"/>
        <v>99.926104417670686</v>
      </c>
      <c r="GE13" s="13"/>
      <c r="GF13" s="22"/>
      <c r="GG13" s="10"/>
      <c r="GH13" s="14"/>
      <c r="GI13" s="14"/>
    </row>
    <row r="14" spans="1:191" ht="15" customHeight="1" x14ac:dyDescent="0.2">
      <c r="A14" s="9" t="s">
        <v>22</v>
      </c>
      <c r="B14" s="22">
        <f t="shared" si="78"/>
        <v>3761475600</v>
      </c>
      <c r="C14" s="22">
        <f t="shared" si="71"/>
        <v>3757353284</v>
      </c>
      <c r="D14" s="22">
        <f t="shared" si="71"/>
        <v>3746746418.9200001</v>
      </c>
      <c r="E14" s="13">
        <f t="shared" si="27"/>
        <v>99.608420134906623</v>
      </c>
      <c r="F14" s="13">
        <f t="shared" si="28"/>
        <v>99.717703812277463</v>
      </c>
      <c r="G14" s="22">
        <v>5521400</v>
      </c>
      <c r="H14" s="22">
        <v>1350500</v>
      </c>
      <c r="I14" s="10">
        <v>1350480.03</v>
      </c>
      <c r="J14" s="13">
        <f t="shared" si="30"/>
        <v>24.459014561524249</v>
      </c>
      <c r="K14" s="13">
        <f t="shared" si="31"/>
        <v>99.998521288411695</v>
      </c>
      <c r="L14" s="22">
        <v>3316248600</v>
      </c>
      <c r="M14" s="22">
        <v>3331368300</v>
      </c>
      <c r="N14" s="10">
        <v>3331368300</v>
      </c>
      <c r="O14" s="13">
        <f t="shared" si="32"/>
        <v>100.45592782157526</v>
      </c>
      <c r="P14" s="13">
        <f t="shared" si="33"/>
        <v>100</v>
      </c>
      <c r="Q14" s="22">
        <v>89738000</v>
      </c>
      <c r="R14" s="22">
        <v>80738000</v>
      </c>
      <c r="S14" s="10">
        <v>80738000</v>
      </c>
      <c r="T14" s="13">
        <f t="shared" si="1"/>
        <v>89.970803895785508</v>
      </c>
      <c r="U14" s="13">
        <f t="shared" si="2"/>
        <v>100</v>
      </c>
      <c r="V14" s="22">
        <v>107976000</v>
      </c>
      <c r="W14" s="22">
        <v>66058000</v>
      </c>
      <c r="X14" s="10">
        <v>66058000</v>
      </c>
      <c r="Y14" s="13">
        <f t="shared" si="34"/>
        <v>61.178410017040818</v>
      </c>
      <c r="Z14" s="13">
        <f t="shared" si="35"/>
        <v>100</v>
      </c>
      <c r="AA14" s="22">
        <v>24314700</v>
      </c>
      <c r="AB14" s="22">
        <v>18345400</v>
      </c>
      <c r="AC14" s="10">
        <v>18345376.699999999</v>
      </c>
      <c r="AD14" s="13">
        <f t="shared" si="79"/>
        <v>75.449734934011119</v>
      </c>
      <c r="AE14" s="13">
        <f t="shared" si="80"/>
        <v>99.999872992684814</v>
      </c>
      <c r="AF14" s="22">
        <v>62176900</v>
      </c>
      <c r="AG14" s="22">
        <v>78819200</v>
      </c>
      <c r="AH14" s="10">
        <v>78819200</v>
      </c>
      <c r="AI14" s="13">
        <f t="shared" si="38"/>
        <v>126.76604977089563</v>
      </c>
      <c r="AJ14" s="13">
        <f t="shared" si="39"/>
        <v>100</v>
      </c>
      <c r="AK14" s="22">
        <v>32120800</v>
      </c>
      <c r="AL14" s="22">
        <v>72697284</v>
      </c>
      <c r="AM14" s="10">
        <v>72697284</v>
      </c>
      <c r="AN14" s="13" t="s">
        <v>119</v>
      </c>
      <c r="AO14" s="13">
        <f t="shared" si="41"/>
        <v>100</v>
      </c>
      <c r="AP14" s="22">
        <v>34362600</v>
      </c>
      <c r="AQ14" s="22">
        <v>34362600</v>
      </c>
      <c r="AR14" s="10">
        <v>34362600</v>
      </c>
      <c r="AS14" s="13">
        <f t="shared" si="3"/>
        <v>100</v>
      </c>
      <c r="AT14" s="13">
        <f t="shared" si="4"/>
        <v>100</v>
      </c>
      <c r="AU14" s="22">
        <v>8266600</v>
      </c>
      <c r="AV14" s="22"/>
      <c r="AW14" s="10"/>
      <c r="AX14" s="14"/>
      <c r="AY14" s="14"/>
      <c r="AZ14" s="22">
        <v>3542800</v>
      </c>
      <c r="BA14" s="22"/>
      <c r="BB14" s="10"/>
      <c r="BC14" s="14"/>
      <c r="BD14" s="14"/>
      <c r="BE14" s="22">
        <v>10064300</v>
      </c>
      <c r="BF14" s="22">
        <v>9440000</v>
      </c>
      <c r="BG14" s="10">
        <v>9440000</v>
      </c>
      <c r="BH14" s="13">
        <f t="shared" si="9"/>
        <v>93.796886022872926</v>
      </c>
      <c r="BI14" s="13">
        <f t="shared" si="10"/>
        <v>100</v>
      </c>
      <c r="BJ14" s="22">
        <v>103800</v>
      </c>
      <c r="BK14" s="22">
        <v>103800</v>
      </c>
      <c r="BL14" s="10">
        <v>103800</v>
      </c>
      <c r="BM14" s="13">
        <f t="shared" si="42"/>
        <v>100</v>
      </c>
      <c r="BN14" s="13">
        <f t="shared" si="43"/>
        <v>100</v>
      </c>
      <c r="BO14" s="22">
        <v>3564200</v>
      </c>
      <c r="BP14" s="22">
        <v>3494200</v>
      </c>
      <c r="BQ14" s="10">
        <v>3494200</v>
      </c>
      <c r="BR14" s="13">
        <f t="shared" si="44"/>
        <v>98.036024914426804</v>
      </c>
      <c r="BS14" s="13">
        <f t="shared" si="45"/>
        <v>100</v>
      </c>
      <c r="BT14" s="22">
        <v>96000</v>
      </c>
      <c r="BU14" s="22"/>
      <c r="BV14" s="10"/>
      <c r="BW14" s="13"/>
      <c r="BX14" s="13"/>
      <c r="BY14" s="13"/>
      <c r="BZ14" s="22"/>
      <c r="CA14" s="10"/>
      <c r="CB14" s="14"/>
      <c r="CC14" s="14"/>
      <c r="CD14" s="13"/>
      <c r="CE14" s="22"/>
      <c r="CF14" s="10"/>
      <c r="CG14" s="14"/>
      <c r="CH14" s="14"/>
      <c r="CI14" s="22">
        <v>1138100</v>
      </c>
      <c r="CJ14" s="22">
        <v>1138100</v>
      </c>
      <c r="CK14" s="10">
        <v>990658.19</v>
      </c>
      <c r="CL14" s="13">
        <f t="shared" si="81"/>
        <v>87.044916088217192</v>
      </c>
      <c r="CM14" s="13">
        <f t="shared" si="82"/>
        <v>87.044916088217192</v>
      </c>
      <c r="CN14" s="22">
        <v>75000</v>
      </c>
      <c r="CO14" s="22"/>
      <c r="CP14" s="10"/>
      <c r="CQ14" s="14"/>
      <c r="CR14" s="13"/>
      <c r="CS14" s="22">
        <v>1294000</v>
      </c>
      <c r="CT14" s="22">
        <v>66000</v>
      </c>
      <c r="CU14" s="10">
        <v>65923</v>
      </c>
      <c r="CV14" s="13">
        <f t="shared" si="53"/>
        <v>5.0945131375579598</v>
      </c>
      <c r="CW14" s="13">
        <f t="shared" si="54"/>
        <v>99.88333333333334</v>
      </c>
      <c r="CX14" s="13"/>
      <c r="CY14" s="13"/>
      <c r="CZ14" s="13"/>
      <c r="DA14" s="13"/>
      <c r="DB14" s="13"/>
      <c r="DC14" s="22">
        <v>545600</v>
      </c>
      <c r="DD14" s="22">
        <v>18500</v>
      </c>
      <c r="DE14" s="10">
        <v>18432</v>
      </c>
      <c r="DF14" s="13">
        <f t="shared" si="57"/>
        <v>3.3782991202346042</v>
      </c>
      <c r="DG14" s="13">
        <f t="shared" si="58"/>
        <v>99.632432432432424</v>
      </c>
      <c r="DH14" s="13"/>
      <c r="DI14" s="22"/>
      <c r="DJ14" s="10"/>
      <c r="DK14" s="14"/>
      <c r="DL14" s="14"/>
      <c r="DM14" s="13"/>
      <c r="DN14" s="22">
        <v>28400</v>
      </c>
      <c r="DO14" s="10">
        <v>28364</v>
      </c>
      <c r="DP14" s="13"/>
      <c r="DQ14" s="13">
        <f>DO14/DN14*100</f>
        <v>99.873239436619727</v>
      </c>
      <c r="DR14" s="22">
        <v>7560100</v>
      </c>
      <c r="DS14" s="22">
        <v>7560100</v>
      </c>
      <c r="DT14" s="10">
        <v>945018</v>
      </c>
      <c r="DU14" s="13">
        <f t="shared" si="60"/>
        <v>12.500072750360443</v>
      </c>
      <c r="DV14" s="13">
        <f t="shared" si="61"/>
        <v>12.500072750360443</v>
      </c>
      <c r="DW14" s="22">
        <v>3780100</v>
      </c>
      <c r="DX14" s="22">
        <v>3780100</v>
      </c>
      <c r="DY14" s="10"/>
      <c r="DZ14" s="13"/>
      <c r="EA14" s="13"/>
      <c r="EB14" s="22">
        <v>542800</v>
      </c>
      <c r="EC14" s="22">
        <v>2439200</v>
      </c>
      <c r="ED14" s="10">
        <v>2439183</v>
      </c>
      <c r="EE14" s="13" t="s">
        <v>119</v>
      </c>
      <c r="EF14" s="13">
        <f t="shared" si="62"/>
        <v>99.999303050180387</v>
      </c>
      <c r="EG14" s="22">
        <v>16300</v>
      </c>
      <c r="EH14" s="22">
        <v>16300</v>
      </c>
      <c r="EI14" s="10">
        <v>16300</v>
      </c>
      <c r="EJ14" s="13">
        <f t="shared" si="74"/>
        <v>100</v>
      </c>
      <c r="EK14" s="13">
        <f t="shared" si="75"/>
        <v>100</v>
      </c>
      <c r="EL14" s="22">
        <v>33116700</v>
      </c>
      <c r="EM14" s="22">
        <v>32053300</v>
      </c>
      <c r="EN14" s="10">
        <v>32053300</v>
      </c>
      <c r="EO14" s="13">
        <f t="shared" si="64"/>
        <v>96.788931264286603</v>
      </c>
      <c r="EP14" s="13">
        <f t="shared" si="65"/>
        <v>100</v>
      </c>
      <c r="EQ14" s="22">
        <v>168600</v>
      </c>
      <c r="ER14" s="22">
        <v>169000</v>
      </c>
      <c r="ES14" s="10">
        <v>105000</v>
      </c>
      <c r="ET14" s="13">
        <f t="shared" si="76"/>
        <v>62.277580071174377</v>
      </c>
      <c r="EU14" s="13">
        <f t="shared" si="77"/>
        <v>62.130177514792898</v>
      </c>
      <c r="EV14" s="22">
        <v>1541600</v>
      </c>
      <c r="EW14" s="22"/>
      <c r="EX14" s="10"/>
      <c r="EY14" s="13"/>
      <c r="EZ14" s="13"/>
      <c r="FA14" s="13"/>
      <c r="FB14" s="22"/>
      <c r="FC14" s="10"/>
      <c r="FD14" s="14"/>
      <c r="FE14" s="14"/>
      <c r="FF14" s="22">
        <v>7875000</v>
      </c>
      <c r="FG14" s="22">
        <v>7428700</v>
      </c>
      <c r="FH14" s="10">
        <v>7428700</v>
      </c>
      <c r="FI14" s="13">
        <f t="shared" si="20"/>
        <v>94.332698412698406</v>
      </c>
      <c r="FJ14" s="13">
        <f t="shared" si="21"/>
        <v>100</v>
      </c>
      <c r="FK14" s="13"/>
      <c r="FL14" s="22"/>
      <c r="FM14" s="10"/>
      <c r="FN14" s="13"/>
      <c r="FO14" s="13"/>
      <c r="FP14" s="22">
        <v>1982600</v>
      </c>
      <c r="FQ14" s="22">
        <v>1964400</v>
      </c>
      <c r="FR14" s="10">
        <v>1964400</v>
      </c>
      <c r="FS14" s="13">
        <f t="shared" si="23"/>
        <v>99.082013517603144</v>
      </c>
      <c r="FT14" s="13">
        <f t="shared" si="24"/>
        <v>100</v>
      </c>
      <c r="FU14" s="22">
        <v>3714300</v>
      </c>
      <c r="FV14" s="22">
        <v>3714300</v>
      </c>
      <c r="FW14" s="10">
        <v>3714300</v>
      </c>
      <c r="FX14" s="13">
        <f t="shared" si="25"/>
        <v>100</v>
      </c>
      <c r="FY14" s="13">
        <f t="shared" si="26"/>
        <v>100</v>
      </c>
      <c r="FZ14" s="22">
        <v>28100</v>
      </c>
      <c r="GA14" s="22">
        <v>199600</v>
      </c>
      <c r="GB14" s="10">
        <v>199600</v>
      </c>
      <c r="GC14" s="13" t="s">
        <v>119</v>
      </c>
      <c r="GD14" s="13">
        <f t="shared" si="68"/>
        <v>100</v>
      </c>
      <c r="GE14" s="13"/>
      <c r="GF14" s="22"/>
      <c r="GG14" s="10"/>
      <c r="GH14" s="14"/>
      <c r="GI14" s="14"/>
    </row>
    <row r="15" spans="1:191" ht="15" customHeight="1" x14ac:dyDescent="0.2">
      <c r="A15" s="9" t="s">
        <v>23</v>
      </c>
      <c r="B15" s="22">
        <f t="shared" si="78"/>
        <v>8676202600</v>
      </c>
      <c r="C15" s="22">
        <f t="shared" si="71"/>
        <v>8631900603</v>
      </c>
      <c r="D15" s="22">
        <f t="shared" si="71"/>
        <v>8606301920.3500004</v>
      </c>
      <c r="E15" s="13">
        <f t="shared" si="27"/>
        <v>99.194340163863856</v>
      </c>
      <c r="F15" s="13">
        <f t="shared" si="28"/>
        <v>99.703440947395734</v>
      </c>
      <c r="G15" s="22">
        <v>4712900</v>
      </c>
      <c r="H15" s="22">
        <v>2517800</v>
      </c>
      <c r="I15" s="10">
        <v>2517739.35</v>
      </c>
      <c r="J15" s="13">
        <f t="shared" si="30"/>
        <v>53.42229518979822</v>
      </c>
      <c r="K15" s="13">
        <f t="shared" si="31"/>
        <v>99.997591151004855</v>
      </c>
      <c r="L15" s="22">
        <v>7500552500</v>
      </c>
      <c r="M15" s="22">
        <v>7641009600</v>
      </c>
      <c r="N15" s="10">
        <v>7641009600</v>
      </c>
      <c r="O15" s="13">
        <f t="shared" si="32"/>
        <v>101.87262338341077</v>
      </c>
      <c r="P15" s="13">
        <f t="shared" si="33"/>
        <v>100</v>
      </c>
      <c r="Q15" s="22">
        <v>298508000</v>
      </c>
      <c r="R15" s="22">
        <v>293128100</v>
      </c>
      <c r="S15" s="10">
        <v>293128100</v>
      </c>
      <c r="T15" s="13">
        <f t="shared" si="1"/>
        <v>98.197736744073865</v>
      </c>
      <c r="U15" s="13">
        <f t="shared" si="2"/>
        <v>100</v>
      </c>
      <c r="V15" s="22">
        <v>246391000</v>
      </c>
      <c r="W15" s="22">
        <v>113839000</v>
      </c>
      <c r="X15" s="10">
        <v>113839000</v>
      </c>
      <c r="Y15" s="13">
        <f t="shared" si="34"/>
        <v>46.202580451396358</v>
      </c>
      <c r="Z15" s="13">
        <f t="shared" si="35"/>
        <v>100</v>
      </c>
      <c r="AA15" s="22">
        <v>67392400</v>
      </c>
      <c r="AB15" s="22"/>
      <c r="AC15" s="10"/>
      <c r="AD15" s="13"/>
      <c r="AE15" s="13"/>
      <c r="AF15" s="22">
        <v>145182100</v>
      </c>
      <c r="AG15" s="22">
        <v>124250100</v>
      </c>
      <c r="AH15" s="10">
        <v>124250100</v>
      </c>
      <c r="AI15" s="13">
        <f t="shared" si="38"/>
        <v>85.582244643106833</v>
      </c>
      <c r="AJ15" s="13">
        <f t="shared" si="39"/>
        <v>100</v>
      </c>
      <c r="AK15" s="22">
        <v>79318300</v>
      </c>
      <c r="AL15" s="22">
        <v>109283003</v>
      </c>
      <c r="AM15" s="10">
        <v>109282993</v>
      </c>
      <c r="AN15" s="13">
        <f t="shared" ref="AN15:AN24" si="84">AM15/AK15*100</f>
        <v>137.77778015918142</v>
      </c>
      <c r="AO15" s="13">
        <f t="shared" ref="AO15:AO24" si="85">AM15/AL15*100</f>
        <v>99.999990849446192</v>
      </c>
      <c r="AP15" s="22">
        <v>93427800</v>
      </c>
      <c r="AQ15" s="22">
        <v>93832500</v>
      </c>
      <c r="AR15" s="10">
        <v>93832500</v>
      </c>
      <c r="AS15" s="13">
        <f t="shared" si="3"/>
        <v>100.43316871423708</v>
      </c>
      <c r="AT15" s="13">
        <f t="shared" si="4"/>
        <v>100</v>
      </c>
      <c r="AU15" s="22"/>
      <c r="AV15" s="22"/>
      <c r="AW15" s="10"/>
      <c r="AX15" s="14"/>
      <c r="AY15" s="14"/>
      <c r="AZ15" s="22"/>
      <c r="BA15" s="22"/>
      <c r="BB15" s="10"/>
      <c r="BC15" s="14"/>
      <c r="BD15" s="14"/>
      <c r="BE15" s="22">
        <v>19975700</v>
      </c>
      <c r="BF15" s="22">
        <v>20210700</v>
      </c>
      <c r="BG15" s="10">
        <v>20210700</v>
      </c>
      <c r="BH15" s="13">
        <f t="shared" si="9"/>
        <v>101.17642936167444</v>
      </c>
      <c r="BI15" s="13">
        <f t="shared" si="10"/>
        <v>100</v>
      </c>
      <c r="BJ15" s="22">
        <v>1340800</v>
      </c>
      <c r="BK15" s="22">
        <v>1340800</v>
      </c>
      <c r="BL15" s="10">
        <v>1340800</v>
      </c>
      <c r="BM15" s="13">
        <f t="shared" ref="BM15:BM24" si="86">BL15/BJ15*100</f>
        <v>100</v>
      </c>
      <c r="BN15" s="13">
        <f t="shared" ref="BN15:BN24" si="87">BL15/BK15*100</f>
        <v>100</v>
      </c>
      <c r="BO15" s="22">
        <v>6812300</v>
      </c>
      <c r="BP15" s="22">
        <v>7032300</v>
      </c>
      <c r="BQ15" s="10">
        <v>7032300</v>
      </c>
      <c r="BR15" s="13">
        <f t="shared" si="44"/>
        <v>103.22945260778297</v>
      </c>
      <c r="BS15" s="13">
        <f t="shared" si="45"/>
        <v>100</v>
      </c>
      <c r="BT15" s="22">
        <v>89804800</v>
      </c>
      <c r="BU15" s="22">
        <v>89303000</v>
      </c>
      <c r="BV15" s="10">
        <v>89303000</v>
      </c>
      <c r="BW15" s="13">
        <f t="shared" si="47"/>
        <v>99.441232539908782</v>
      </c>
      <c r="BX15" s="13">
        <f t="shared" si="48"/>
        <v>100</v>
      </c>
      <c r="BY15" s="13"/>
      <c r="BZ15" s="22"/>
      <c r="CA15" s="10"/>
      <c r="CB15" s="14"/>
      <c r="CC15" s="14"/>
      <c r="CD15" s="13"/>
      <c r="CE15" s="22"/>
      <c r="CF15" s="10"/>
      <c r="CG15" s="14"/>
      <c r="CH15" s="14"/>
      <c r="CI15" s="22">
        <v>5006900</v>
      </c>
      <c r="CJ15" s="22">
        <v>5006900</v>
      </c>
      <c r="CK15" s="10">
        <v>5006900</v>
      </c>
      <c r="CL15" s="13">
        <f t="shared" si="81"/>
        <v>100</v>
      </c>
      <c r="CM15" s="13">
        <f t="shared" si="82"/>
        <v>100</v>
      </c>
      <c r="CN15" s="22">
        <v>1260000</v>
      </c>
      <c r="CO15" s="22">
        <v>381300</v>
      </c>
      <c r="CP15" s="10">
        <v>381250</v>
      </c>
      <c r="CQ15" s="13">
        <f t="shared" si="13"/>
        <v>30.257936507936506</v>
      </c>
      <c r="CR15" s="13">
        <f t="shared" si="14"/>
        <v>99.986886965643848</v>
      </c>
      <c r="CS15" s="22">
        <v>33068000</v>
      </c>
      <c r="CT15" s="22">
        <v>51501500</v>
      </c>
      <c r="CU15" s="10">
        <v>51501500</v>
      </c>
      <c r="CV15" s="13">
        <f t="shared" si="53"/>
        <v>155.74422402322489</v>
      </c>
      <c r="CW15" s="13">
        <f t="shared" si="54"/>
        <v>100</v>
      </c>
      <c r="CX15" s="4"/>
      <c r="CY15" s="4"/>
      <c r="CZ15" s="4"/>
      <c r="DA15" s="4"/>
      <c r="DB15" s="4"/>
      <c r="DC15" s="4"/>
      <c r="DD15" s="22"/>
      <c r="DE15" s="10"/>
      <c r="DF15" s="13"/>
      <c r="DG15" s="13"/>
      <c r="DH15" s="4"/>
      <c r="DI15" s="22"/>
      <c r="DJ15" s="10"/>
      <c r="DK15" s="14"/>
      <c r="DL15" s="14"/>
      <c r="DM15" s="4"/>
      <c r="DN15" s="22"/>
      <c r="DO15" s="10"/>
      <c r="DP15" s="4"/>
      <c r="DQ15" s="13"/>
      <c r="DR15" s="22">
        <v>33502800</v>
      </c>
      <c r="DS15" s="22">
        <v>33502800</v>
      </c>
      <c r="DT15" s="10">
        <v>10395180</v>
      </c>
      <c r="DU15" s="13">
        <f t="shared" si="60"/>
        <v>31.027794691786951</v>
      </c>
      <c r="DV15" s="13">
        <f t="shared" si="61"/>
        <v>31.027794691786951</v>
      </c>
      <c r="DW15" s="22">
        <v>8161000</v>
      </c>
      <c r="DX15" s="22">
        <v>8161000</v>
      </c>
      <c r="DY15" s="10">
        <v>5670108</v>
      </c>
      <c r="DZ15" s="13">
        <f t="shared" si="15"/>
        <v>69.478103173630672</v>
      </c>
      <c r="EA15" s="13">
        <f t="shared" si="16"/>
        <v>69.478103173630672</v>
      </c>
      <c r="EB15" s="22">
        <v>1085600</v>
      </c>
      <c r="EC15" s="22">
        <v>2467600</v>
      </c>
      <c r="ED15" s="10">
        <v>2467550</v>
      </c>
      <c r="EE15" s="13" t="s">
        <v>119</v>
      </c>
      <c r="EF15" s="13">
        <f t="shared" si="62"/>
        <v>99.997973739666065</v>
      </c>
      <c r="EG15" s="22">
        <v>32200</v>
      </c>
      <c r="EH15" s="22">
        <v>32200</v>
      </c>
      <c r="EI15" s="10">
        <v>32200</v>
      </c>
      <c r="EJ15" s="13">
        <f t="shared" si="74"/>
        <v>100</v>
      </c>
      <c r="EK15" s="13">
        <f t="shared" si="75"/>
        <v>100</v>
      </c>
      <c r="EL15" s="22">
        <v>2301800</v>
      </c>
      <c r="EM15" s="22">
        <v>1466300</v>
      </c>
      <c r="EN15" s="10">
        <v>1466300</v>
      </c>
      <c r="EO15" s="13">
        <f t="shared" si="64"/>
        <v>63.702319923538099</v>
      </c>
      <c r="EP15" s="13">
        <f t="shared" si="65"/>
        <v>100</v>
      </c>
      <c r="EQ15" s="22">
        <v>281500</v>
      </c>
      <c r="ER15" s="22">
        <v>282100</v>
      </c>
      <c r="ES15" s="10">
        <v>282100</v>
      </c>
      <c r="ET15" s="13">
        <f t="shared" si="76"/>
        <v>100.21314387211369</v>
      </c>
      <c r="EU15" s="13">
        <f t="shared" si="77"/>
        <v>100</v>
      </c>
      <c r="EV15" s="22">
        <v>4300000</v>
      </c>
      <c r="EW15" s="22"/>
      <c r="EX15" s="10"/>
      <c r="EY15" s="13"/>
      <c r="EZ15" s="13"/>
      <c r="FA15" s="13"/>
      <c r="FB15" s="22"/>
      <c r="FC15" s="10"/>
      <c r="FD15" s="14"/>
      <c r="FE15" s="14"/>
      <c r="FF15" s="22">
        <v>22078900</v>
      </c>
      <c r="FG15" s="22">
        <v>20839300</v>
      </c>
      <c r="FH15" s="10">
        <v>20839300</v>
      </c>
      <c r="FI15" s="13">
        <f t="shared" si="20"/>
        <v>94.38558986181377</v>
      </c>
      <c r="FJ15" s="13">
        <f t="shared" si="21"/>
        <v>100</v>
      </c>
      <c r="FK15" s="13"/>
      <c r="FL15" s="22"/>
      <c r="FM15" s="10"/>
      <c r="FN15" s="13"/>
      <c r="FO15" s="13"/>
      <c r="FP15" s="22">
        <v>5507800</v>
      </c>
      <c r="FQ15" s="22">
        <v>5652000</v>
      </c>
      <c r="FR15" s="10">
        <v>5652000</v>
      </c>
      <c r="FS15" s="13">
        <f t="shared" si="23"/>
        <v>102.61810523257925</v>
      </c>
      <c r="FT15" s="13">
        <f t="shared" si="24"/>
        <v>100</v>
      </c>
      <c r="FU15" s="22">
        <v>6140400</v>
      </c>
      <c r="FV15" s="22">
        <v>6412900</v>
      </c>
      <c r="FW15" s="10">
        <v>6412900</v>
      </c>
      <c r="FX15" s="13">
        <f t="shared" si="25"/>
        <v>104.43782164028401</v>
      </c>
      <c r="FY15" s="13">
        <f t="shared" si="26"/>
        <v>100</v>
      </c>
      <c r="FZ15" s="22">
        <v>57100</v>
      </c>
      <c r="GA15" s="22">
        <v>447800</v>
      </c>
      <c r="GB15" s="10">
        <v>447800</v>
      </c>
      <c r="GC15" s="13" t="s">
        <v>119</v>
      </c>
      <c r="GD15" s="13">
        <f t="shared" si="68"/>
        <v>100</v>
      </c>
      <c r="GE15" s="13"/>
      <c r="GF15" s="22"/>
      <c r="GG15" s="10"/>
      <c r="GH15" s="14"/>
      <c r="GI15" s="14"/>
    </row>
    <row r="16" spans="1:191" ht="15" customHeight="1" x14ac:dyDescent="0.2">
      <c r="A16" s="9" t="s">
        <v>24</v>
      </c>
      <c r="B16" s="22">
        <f t="shared" si="78"/>
        <v>2002484500</v>
      </c>
      <c r="C16" s="22">
        <f t="shared" si="71"/>
        <v>2032018692</v>
      </c>
      <c r="D16" s="22">
        <f t="shared" si="71"/>
        <v>2021566141.71</v>
      </c>
      <c r="E16" s="13">
        <f t="shared" si="27"/>
        <v>100.95289834752779</v>
      </c>
      <c r="F16" s="13">
        <f t="shared" si="28"/>
        <v>99.485607571861848</v>
      </c>
      <c r="G16" s="22">
        <v>888400</v>
      </c>
      <c r="H16" s="22">
        <v>547300</v>
      </c>
      <c r="I16" s="10">
        <v>547248.05000000005</v>
      </c>
      <c r="J16" s="13">
        <f t="shared" si="30"/>
        <v>61.599285231877545</v>
      </c>
      <c r="K16" s="13">
        <f t="shared" si="31"/>
        <v>99.990507948108913</v>
      </c>
      <c r="L16" s="22">
        <v>1723828200</v>
      </c>
      <c r="M16" s="22">
        <v>1774996900</v>
      </c>
      <c r="N16" s="10">
        <v>1774231684.4400001</v>
      </c>
      <c r="O16" s="13">
        <f t="shared" si="32"/>
        <v>102.92392736352728</v>
      </c>
      <c r="P16" s="13">
        <f t="shared" si="33"/>
        <v>99.956889188933246</v>
      </c>
      <c r="Q16" s="22">
        <v>70724100</v>
      </c>
      <c r="R16" s="22">
        <v>66208900</v>
      </c>
      <c r="S16" s="10">
        <v>66208899.799999997</v>
      </c>
      <c r="T16" s="13">
        <f t="shared" si="1"/>
        <v>93.615754459936568</v>
      </c>
      <c r="U16" s="13">
        <f t="shared" si="2"/>
        <v>99.999999697925801</v>
      </c>
      <c r="V16" s="22">
        <v>54140000</v>
      </c>
      <c r="W16" s="22">
        <v>25200000</v>
      </c>
      <c r="X16" s="10">
        <v>25200000</v>
      </c>
      <c r="Y16" s="13">
        <f t="shared" si="34"/>
        <v>46.545991872922052</v>
      </c>
      <c r="Z16" s="13">
        <f t="shared" si="35"/>
        <v>100</v>
      </c>
      <c r="AA16" s="22">
        <v>15292600</v>
      </c>
      <c r="AB16" s="22">
        <v>120800</v>
      </c>
      <c r="AC16" s="10">
        <v>120790.18</v>
      </c>
      <c r="AD16" s="13">
        <f t="shared" si="79"/>
        <v>0.78986032460144129</v>
      </c>
      <c r="AE16" s="13">
        <f t="shared" si="80"/>
        <v>99.99187086092715</v>
      </c>
      <c r="AF16" s="22">
        <v>49827300</v>
      </c>
      <c r="AG16" s="22">
        <v>58613900</v>
      </c>
      <c r="AH16" s="10">
        <v>58613900</v>
      </c>
      <c r="AI16" s="13">
        <f t="shared" si="38"/>
        <v>117.6341082097565</v>
      </c>
      <c r="AJ16" s="13">
        <f t="shared" si="39"/>
        <v>100</v>
      </c>
      <c r="AK16" s="22">
        <v>22115400</v>
      </c>
      <c r="AL16" s="22">
        <v>40828392</v>
      </c>
      <c r="AM16" s="10">
        <v>40828392</v>
      </c>
      <c r="AN16" s="13">
        <f t="shared" si="84"/>
        <v>184.61520931115874</v>
      </c>
      <c r="AO16" s="13">
        <f t="shared" si="85"/>
        <v>100</v>
      </c>
      <c r="AP16" s="22">
        <v>18486600</v>
      </c>
      <c r="AQ16" s="22">
        <v>18351300</v>
      </c>
      <c r="AR16" s="10">
        <v>17328031.75</v>
      </c>
      <c r="AS16" s="13">
        <f t="shared" si="3"/>
        <v>93.732929527333312</v>
      </c>
      <c r="AT16" s="13">
        <f t="shared" si="4"/>
        <v>94.424001296910845</v>
      </c>
      <c r="AU16" s="22"/>
      <c r="AV16" s="22"/>
      <c r="AW16" s="10"/>
      <c r="AX16" s="14"/>
      <c r="AY16" s="14"/>
      <c r="AZ16" s="22"/>
      <c r="BA16" s="22"/>
      <c r="BB16" s="10"/>
      <c r="BC16" s="14"/>
      <c r="BD16" s="14"/>
      <c r="BE16" s="22">
        <v>8051500</v>
      </c>
      <c r="BF16" s="22">
        <v>8051500</v>
      </c>
      <c r="BG16" s="10">
        <v>7926449</v>
      </c>
      <c r="BH16" s="13">
        <f t="shared" si="9"/>
        <v>98.446860833385088</v>
      </c>
      <c r="BI16" s="13">
        <f t="shared" si="10"/>
        <v>98.446860833385088</v>
      </c>
      <c r="BJ16" s="22">
        <v>226600</v>
      </c>
      <c r="BK16" s="22">
        <v>226600</v>
      </c>
      <c r="BL16" s="10">
        <v>226600</v>
      </c>
      <c r="BM16" s="13">
        <f t="shared" si="86"/>
        <v>100</v>
      </c>
      <c r="BN16" s="13">
        <f t="shared" si="87"/>
        <v>100</v>
      </c>
      <c r="BO16" s="22">
        <v>3361000</v>
      </c>
      <c r="BP16" s="22">
        <v>3505600</v>
      </c>
      <c r="BQ16" s="10">
        <v>3505600</v>
      </c>
      <c r="BR16" s="13">
        <f t="shared" si="44"/>
        <v>104.30229098482596</v>
      </c>
      <c r="BS16" s="13">
        <f t="shared" si="45"/>
        <v>100</v>
      </c>
      <c r="BT16" s="22">
        <v>1609400</v>
      </c>
      <c r="BU16" s="22">
        <v>408000</v>
      </c>
      <c r="BV16" s="10">
        <v>408000</v>
      </c>
      <c r="BW16" s="13">
        <f t="shared" si="47"/>
        <v>25.351062507766869</v>
      </c>
      <c r="BX16" s="13">
        <f t="shared" si="48"/>
        <v>100</v>
      </c>
      <c r="BY16" s="13"/>
      <c r="BZ16" s="22"/>
      <c r="CA16" s="10"/>
      <c r="CB16" s="14"/>
      <c r="CC16" s="14"/>
      <c r="CD16" s="13"/>
      <c r="CE16" s="22"/>
      <c r="CF16" s="10"/>
      <c r="CG16" s="14"/>
      <c r="CH16" s="14"/>
      <c r="CI16" s="22">
        <v>1671200</v>
      </c>
      <c r="CJ16" s="22">
        <v>1671200</v>
      </c>
      <c r="CK16" s="10">
        <v>1669809.39</v>
      </c>
      <c r="CL16" s="13">
        <f t="shared" si="81"/>
        <v>99.916789731929143</v>
      </c>
      <c r="CM16" s="13">
        <f t="shared" si="82"/>
        <v>99.916789731929143</v>
      </c>
      <c r="CN16" s="22"/>
      <c r="CO16" s="22"/>
      <c r="CP16" s="10"/>
      <c r="CQ16" s="13"/>
      <c r="CR16" s="13"/>
      <c r="CS16" s="22">
        <v>5374000</v>
      </c>
      <c r="CT16" s="22">
        <v>9640000</v>
      </c>
      <c r="CU16" s="10">
        <v>9639956.2799999993</v>
      </c>
      <c r="CV16" s="13">
        <f t="shared" si="53"/>
        <v>179.38139709713434</v>
      </c>
      <c r="CW16" s="13">
        <f t="shared" si="54"/>
        <v>99.999546473029042</v>
      </c>
      <c r="CX16" s="4"/>
      <c r="CY16" s="4"/>
      <c r="CZ16" s="4"/>
      <c r="DA16" s="4"/>
      <c r="DB16" s="4"/>
      <c r="DC16" s="4"/>
      <c r="DD16" s="22"/>
      <c r="DE16" s="10"/>
      <c r="DF16" s="13"/>
      <c r="DG16" s="13"/>
      <c r="DH16" s="4"/>
      <c r="DI16" s="22"/>
      <c r="DJ16" s="10"/>
      <c r="DK16" s="14"/>
      <c r="DL16" s="14"/>
      <c r="DM16" s="4"/>
      <c r="DN16" s="22"/>
      <c r="DO16" s="10"/>
      <c r="DP16" s="4"/>
      <c r="DQ16" s="13"/>
      <c r="DR16" s="22">
        <v>9450200</v>
      </c>
      <c r="DS16" s="22">
        <v>9450200</v>
      </c>
      <c r="DT16" s="10">
        <v>1890036</v>
      </c>
      <c r="DU16" s="13">
        <f t="shared" si="60"/>
        <v>19.999957672853487</v>
      </c>
      <c r="DV16" s="13">
        <f t="shared" si="61"/>
        <v>19.999957672853487</v>
      </c>
      <c r="DW16" s="22">
        <v>1890000</v>
      </c>
      <c r="DX16" s="22">
        <v>1890000</v>
      </c>
      <c r="DY16" s="10">
        <v>945018</v>
      </c>
      <c r="DZ16" s="13">
        <f t="shared" si="15"/>
        <v>50.000952380952377</v>
      </c>
      <c r="EA16" s="13">
        <f t="shared" si="16"/>
        <v>50.000952380952377</v>
      </c>
      <c r="EB16" s="4"/>
      <c r="EC16" s="22"/>
      <c r="ED16" s="10"/>
      <c r="EE16" s="13"/>
      <c r="EF16" s="13"/>
      <c r="EG16" s="22">
        <v>10100</v>
      </c>
      <c r="EH16" s="22">
        <v>10100</v>
      </c>
      <c r="EI16" s="10">
        <v>9920</v>
      </c>
      <c r="EJ16" s="13">
        <f t="shared" si="74"/>
        <v>98.21782178217822</v>
      </c>
      <c r="EK16" s="13">
        <f t="shared" si="75"/>
        <v>98.21782178217822</v>
      </c>
      <c r="EL16" s="22">
        <v>5711600</v>
      </c>
      <c r="EM16" s="22">
        <v>3597200</v>
      </c>
      <c r="EN16" s="10">
        <v>3597145.62</v>
      </c>
      <c r="EO16" s="13">
        <f t="shared" si="64"/>
        <v>62.979648784928919</v>
      </c>
      <c r="EP16" s="13">
        <f t="shared" si="65"/>
        <v>99.998488268653389</v>
      </c>
      <c r="EQ16" s="22">
        <v>168600</v>
      </c>
      <c r="ER16" s="22">
        <v>169000</v>
      </c>
      <c r="ES16" s="10">
        <v>168600</v>
      </c>
      <c r="ET16" s="13">
        <f t="shared" si="76"/>
        <v>100</v>
      </c>
      <c r="EU16" s="13">
        <f t="shared" si="77"/>
        <v>99.763313609467446</v>
      </c>
      <c r="EV16" s="22">
        <v>848200</v>
      </c>
      <c r="EW16" s="22"/>
      <c r="EX16" s="10"/>
      <c r="EY16" s="4"/>
      <c r="EZ16" s="4"/>
      <c r="FA16" s="13"/>
      <c r="FB16" s="22"/>
      <c r="FC16" s="10"/>
      <c r="FD16" s="14"/>
      <c r="FE16" s="14"/>
      <c r="FF16" s="22">
        <v>5544900</v>
      </c>
      <c r="FG16" s="22">
        <v>5230700</v>
      </c>
      <c r="FH16" s="10">
        <v>5230700</v>
      </c>
      <c r="FI16" s="13">
        <f t="shared" si="20"/>
        <v>94.333531713827128</v>
      </c>
      <c r="FJ16" s="13">
        <f t="shared" si="21"/>
        <v>100</v>
      </c>
      <c r="FK16" s="13"/>
      <c r="FL16" s="22"/>
      <c r="FM16" s="10"/>
      <c r="FN16" s="13"/>
      <c r="FO16" s="13"/>
      <c r="FP16" s="22">
        <v>1396000</v>
      </c>
      <c r="FQ16" s="22">
        <v>1432500</v>
      </c>
      <c r="FR16" s="10">
        <v>1400786.24</v>
      </c>
      <c r="FS16" s="13">
        <f t="shared" si="23"/>
        <v>100.34285386819484</v>
      </c>
      <c r="FT16" s="13">
        <f t="shared" si="24"/>
        <v>97.786124956369974</v>
      </c>
      <c r="FU16" s="22">
        <v>1857200</v>
      </c>
      <c r="FV16" s="22">
        <v>1857200</v>
      </c>
      <c r="FW16" s="10">
        <v>1857182.96</v>
      </c>
      <c r="FX16" s="13">
        <f t="shared" si="25"/>
        <v>99.999082489769535</v>
      </c>
      <c r="FY16" s="13">
        <f t="shared" si="26"/>
        <v>99.999082489769535</v>
      </c>
      <c r="FZ16" s="22">
        <v>11400</v>
      </c>
      <c r="GA16" s="22">
        <v>11400</v>
      </c>
      <c r="GB16" s="10">
        <v>11392</v>
      </c>
      <c r="GC16" s="13">
        <f t="shared" si="83"/>
        <v>99.929824561403507</v>
      </c>
      <c r="GD16" s="13">
        <f t="shared" si="68"/>
        <v>99.929824561403507</v>
      </c>
      <c r="GE16" s="13"/>
      <c r="GF16" s="22"/>
      <c r="GG16" s="10"/>
      <c r="GH16" s="14"/>
      <c r="GI16" s="14"/>
    </row>
    <row r="17" spans="1:191" ht="15" customHeight="1" x14ac:dyDescent="0.2">
      <c r="A17" s="9" t="s">
        <v>25</v>
      </c>
      <c r="B17" s="22">
        <f t="shared" si="78"/>
        <v>1493892700</v>
      </c>
      <c r="C17" s="22">
        <f t="shared" si="71"/>
        <v>1433185454</v>
      </c>
      <c r="D17" s="22">
        <f t="shared" si="71"/>
        <v>1426994823.9199996</v>
      </c>
      <c r="E17" s="13">
        <f t="shared" si="27"/>
        <v>95.521908897472997</v>
      </c>
      <c r="F17" s="13">
        <f t="shared" si="28"/>
        <v>99.568051010933559</v>
      </c>
      <c r="G17" s="22">
        <v>828500</v>
      </c>
      <c r="H17" s="22">
        <v>828500</v>
      </c>
      <c r="I17" s="10">
        <v>700196.37</v>
      </c>
      <c r="J17" s="13">
        <f t="shared" si="30"/>
        <v>84.513744115872058</v>
      </c>
      <c r="K17" s="13">
        <f t="shared" si="31"/>
        <v>84.513744115872058</v>
      </c>
      <c r="L17" s="22">
        <v>1217309500</v>
      </c>
      <c r="M17" s="22">
        <v>1179754200</v>
      </c>
      <c r="N17" s="10">
        <v>1179754200</v>
      </c>
      <c r="O17" s="13">
        <f t="shared" si="32"/>
        <v>96.91489304897398</v>
      </c>
      <c r="P17" s="13">
        <f t="shared" si="33"/>
        <v>100</v>
      </c>
      <c r="Q17" s="22">
        <v>56654000</v>
      </c>
      <c r="R17" s="22">
        <v>51690000</v>
      </c>
      <c r="S17" s="10">
        <v>46129000</v>
      </c>
      <c r="T17" s="13">
        <f t="shared" si="1"/>
        <v>81.422317929890212</v>
      </c>
      <c r="U17" s="13">
        <f t="shared" si="2"/>
        <v>89.241632810988577</v>
      </c>
      <c r="V17" s="22">
        <v>40458000</v>
      </c>
      <c r="W17" s="22">
        <v>21123000</v>
      </c>
      <c r="X17" s="10">
        <v>20882465.09</v>
      </c>
      <c r="Y17" s="13">
        <f t="shared" si="34"/>
        <v>51.615169039497758</v>
      </c>
      <c r="Z17" s="13">
        <f t="shared" si="35"/>
        <v>98.861265397907488</v>
      </c>
      <c r="AA17" s="22">
        <v>9094000</v>
      </c>
      <c r="AB17" s="22"/>
      <c r="AC17" s="10"/>
      <c r="AD17" s="13"/>
      <c r="AE17" s="13"/>
      <c r="AF17" s="22">
        <v>69489400</v>
      </c>
      <c r="AG17" s="22">
        <v>66925500</v>
      </c>
      <c r="AH17" s="10">
        <v>66925500</v>
      </c>
      <c r="AI17" s="13">
        <f t="shared" si="38"/>
        <v>96.310372517247231</v>
      </c>
      <c r="AJ17" s="13">
        <f t="shared" si="39"/>
        <v>100</v>
      </c>
      <c r="AK17" s="22">
        <v>35577900</v>
      </c>
      <c r="AL17" s="22">
        <v>35449854</v>
      </c>
      <c r="AM17" s="10">
        <v>35449854</v>
      </c>
      <c r="AN17" s="13">
        <f t="shared" si="84"/>
        <v>99.640096801666203</v>
      </c>
      <c r="AO17" s="13">
        <f t="shared" si="85"/>
        <v>100</v>
      </c>
      <c r="AP17" s="22">
        <v>17645900</v>
      </c>
      <c r="AQ17" s="22">
        <v>15867900</v>
      </c>
      <c r="AR17" s="10">
        <v>15867900</v>
      </c>
      <c r="AS17" s="13">
        <f t="shared" si="3"/>
        <v>89.924005009662295</v>
      </c>
      <c r="AT17" s="13">
        <f t="shared" si="4"/>
        <v>100</v>
      </c>
      <c r="AU17" s="22"/>
      <c r="AV17" s="22"/>
      <c r="AW17" s="10"/>
      <c r="AX17" s="14"/>
      <c r="AY17" s="14"/>
      <c r="AZ17" s="22"/>
      <c r="BA17" s="22"/>
      <c r="BB17" s="10"/>
      <c r="BC17" s="14"/>
      <c r="BD17" s="14"/>
      <c r="BE17" s="22">
        <v>7535600</v>
      </c>
      <c r="BF17" s="22">
        <v>7535600</v>
      </c>
      <c r="BG17" s="10">
        <v>7535600</v>
      </c>
      <c r="BH17" s="13">
        <f t="shared" si="9"/>
        <v>100</v>
      </c>
      <c r="BI17" s="13">
        <f t="shared" si="10"/>
        <v>100</v>
      </c>
      <c r="BJ17" s="22">
        <v>294800</v>
      </c>
      <c r="BK17" s="22">
        <v>294800</v>
      </c>
      <c r="BL17" s="10">
        <v>294800</v>
      </c>
      <c r="BM17" s="13">
        <f t="shared" si="86"/>
        <v>100</v>
      </c>
      <c r="BN17" s="13">
        <f t="shared" si="87"/>
        <v>100</v>
      </c>
      <c r="BO17" s="22">
        <v>1578000</v>
      </c>
      <c r="BP17" s="22">
        <v>1440000</v>
      </c>
      <c r="BQ17" s="10">
        <v>1302134.6200000001</v>
      </c>
      <c r="BR17" s="13">
        <f t="shared" si="44"/>
        <v>82.518036755386575</v>
      </c>
      <c r="BS17" s="13">
        <f t="shared" si="45"/>
        <v>90.426015277777779</v>
      </c>
      <c r="BT17" s="22">
        <v>24149400</v>
      </c>
      <c r="BU17" s="22">
        <v>40719000</v>
      </c>
      <c r="BV17" s="10">
        <v>40596073.840000004</v>
      </c>
      <c r="BW17" s="13">
        <f t="shared" si="47"/>
        <v>168.10386113112543</v>
      </c>
      <c r="BX17" s="13">
        <f t="shared" si="48"/>
        <v>99.698111053807821</v>
      </c>
      <c r="BY17" s="13"/>
      <c r="BZ17" s="22"/>
      <c r="CA17" s="10"/>
      <c r="CB17" s="14"/>
      <c r="CC17" s="14"/>
      <c r="CD17" s="13"/>
      <c r="CE17" s="22"/>
      <c r="CF17" s="10"/>
      <c r="CG17" s="14"/>
      <c r="CH17" s="14"/>
      <c r="CI17" s="22">
        <v>1246500</v>
      </c>
      <c r="CJ17" s="22">
        <v>1246500</v>
      </c>
      <c r="CK17" s="10">
        <v>1246500</v>
      </c>
      <c r="CL17" s="13">
        <f t="shared" si="81"/>
        <v>100</v>
      </c>
      <c r="CM17" s="13">
        <f t="shared" si="82"/>
        <v>100</v>
      </c>
      <c r="CN17" s="22"/>
      <c r="CO17" s="22"/>
      <c r="CP17" s="10"/>
      <c r="CQ17" s="13"/>
      <c r="CR17" s="13"/>
      <c r="CS17" s="22"/>
      <c r="CT17" s="22"/>
      <c r="CU17" s="10"/>
      <c r="CV17" s="13"/>
      <c r="CW17" s="13"/>
      <c r="CX17" s="4"/>
      <c r="CY17" s="4"/>
      <c r="CZ17" s="4"/>
      <c r="DA17" s="4"/>
      <c r="DB17" s="4"/>
      <c r="DC17" s="4"/>
      <c r="DD17" s="22"/>
      <c r="DE17" s="10"/>
      <c r="DF17" s="13"/>
      <c r="DG17" s="13"/>
      <c r="DH17" s="4"/>
      <c r="DI17" s="22"/>
      <c r="DJ17" s="10"/>
      <c r="DK17" s="14"/>
      <c r="DL17" s="14"/>
      <c r="DM17" s="4"/>
      <c r="DN17" s="22"/>
      <c r="DO17" s="10"/>
      <c r="DP17" s="4"/>
      <c r="DQ17" s="13"/>
      <c r="DR17" s="22"/>
      <c r="DS17" s="22"/>
      <c r="DT17" s="10"/>
      <c r="DU17" s="13"/>
      <c r="DV17" s="13"/>
      <c r="DW17" s="22"/>
      <c r="DX17" s="22"/>
      <c r="DY17" s="10"/>
      <c r="DZ17" s="13"/>
      <c r="EA17" s="13"/>
      <c r="EB17" s="4"/>
      <c r="EC17" s="22"/>
      <c r="ED17" s="10"/>
      <c r="EE17" s="13"/>
      <c r="EF17" s="13"/>
      <c r="EG17" s="22">
        <v>10100</v>
      </c>
      <c r="EH17" s="22">
        <v>10100</v>
      </c>
      <c r="EI17" s="10">
        <v>10100</v>
      </c>
      <c r="EJ17" s="13">
        <f t="shared" si="74"/>
        <v>100</v>
      </c>
      <c r="EK17" s="13">
        <f t="shared" si="75"/>
        <v>100</v>
      </c>
      <c r="EL17" s="22">
        <v>2949300</v>
      </c>
      <c r="EM17" s="22">
        <v>1822000</v>
      </c>
      <c r="EN17" s="10">
        <v>1822000</v>
      </c>
      <c r="EO17" s="13">
        <f t="shared" si="64"/>
        <v>61.77737090156986</v>
      </c>
      <c r="EP17" s="13">
        <f t="shared" si="65"/>
        <v>100</v>
      </c>
      <c r="EQ17" s="22">
        <v>120600</v>
      </c>
      <c r="ER17" s="22">
        <v>120900</v>
      </c>
      <c r="ES17" s="10">
        <v>120900</v>
      </c>
      <c r="ET17" s="13">
        <f t="shared" si="76"/>
        <v>100.24875621890547</v>
      </c>
      <c r="EU17" s="13">
        <f t="shared" si="77"/>
        <v>100</v>
      </c>
      <c r="EV17" s="22">
        <v>629300</v>
      </c>
      <c r="EW17" s="22"/>
      <c r="EX17" s="10"/>
      <c r="EY17" s="4"/>
      <c r="EZ17" s="4"/>
      <c r="FA17" s="13"/>
      <c r="FB17" s="22"/>
      <c r="FC17" s="10"/>
      <c r="FD17" s="14"/>
      <c r="FE17" s="14"/>
      <c r="FF17" s="22">
        <v>5251000</v>
      </c>
      <c r="FG17" s="22">
        <v>5252100</v>
      </c>
      <c r="FH17" s="10">
        <v>5252100</v>
      </c>
      <c r="FI17" s="13">
        <f t="shared" si="20"/>
        <v>100.02094839078271</v>
      </c>
      <c r="FJ17" s="13">
        <f t="shared" si="21"/>
        <v>100</v>
      </c>
      <c r="FK17" s="13"/>
      <c r="FL17" s="22"/>
      <c r="FM17" s="10"/>
      <c r="FN17" s="13"/>
      <c r="FO17" s="13"/>
      <c r="FP17" s="22">
        <v>1322000</v>
      </c>
      <c r="FQ17" s="22">
        <v>1356600</v>
      </c>
      <c r="FR17" s="10">
        <v>1356600</v>
      </c>
      <c r="FS17" s="13">
        <f t="shared" si="23"/>
        <v>102.61724659606656</v>
      </c>
      <c r="FT17" s="13">
        <f t="shared" si="24"/>
        <v>100</v>
      </c>
      <c r="FU17" s="22">
        <v>1737400</v>
      </c>
      <c r="FV17" s="22">
        <v>1737400</v>
      </c>
      <c r="FW17" s="10">
        <v>1737400</v>
      </c>
      <c r="FX17" s="13">
        <f t="shared" si="25"/>
        <v>100</v>
      </c>
      <c r="FY17" s="13">
        <f t="shared" si="26"/>
        <v>100</v>
      </c>
      <c r="FZ17" s="22">
        <v>11500</v>
      </c>
      <c r="GA17" s="22">
        <v>11500</v>
      </c>
      <c r="GB17" s="10">
        <v>11500</v>
      </c>
      <c r="GC17" s="13">
        <f t="shared" si="83"/>
        <v>100</v>
      </c>
      <c r="GD17" s="13">
        <f t="shared" si="68"/>
        <v>100</v>
      </c>
      <c r="GE17" s="13"/>
      <c r="GF17" s="22"/>
      <c r="GG17" s="10"/>
      <c r="GH17" s="14"/>
      <c r="GI17" s="14"/>
    </row>
    <row r="18" spans="1:191" ht="15" customHeight="1" x14ac:dyDescent="0.2">
      <c r="A18" s="9" t="s">
        <v>26</v>
      </c>
      <c r="B18" s="22">
        <f t="shared" si="78"/>
        <v>1884961600</v>
      </c>
      <c r="C18" s="22">
        <f t="shared" si="71"/>
        <v>1846889412</v>
      </c>
      <c r="D18" s="22">
        <f t="shared" si="71"/>
        <v>1845859215.71</v>
      </c>
      <c r="E18" s="13">
        <f t="shared" si="27"/>
        <v>97.925560696302782</v>
      </c>
      <c r="F18" s="13">
        <f t="shared" si="28"/>
        <v>99.944219925497094</v>
      </c>
      <c r="G18" s="22">
        <v>992200</v>
      </c>
      <c r="H18" s="22">
        <v>511500</v>
      </c>
      <c r="I18" s="10">
        <v>511404</v>
      </c>
      <c r="J18" s="13">
        <f t="shared" si="30"/>
        <v>51.542430961499697</v>
      </c>
      <c r="K18" s="13">
        <f t="shared" si="31"/>
        <v>99.981231671554255</v>
      </c>
      <c r="L18" s="22">
        <v>1684200800</v>
      </c>
      <c r="M18" s="22">
        <v>1662117100</v>
      </c>
      <c r="N18" s="10">
        <v>1662117100</v>
      </c>
      <c r="O18" s="13">
        <f t="shared" si="32"/>
        <v>98.688772740162577</v>
      </c>
      <c r="P18" s="13">
        <f t="shared" si="33"/>
        <v>100</v>
      </c>
      <c r="Q18" s="22">
        <v>63617000</v>
      </c>
      <c r="R18" s="22">
        <v>66145200</v>
      </c>
      <c r="S18" s="10">
        <v>66145200</v>
      </c>
      <c r="T18" s="13">
        <f t="shared" si="1"/>
        <v>103.97409497461369</v>
      </c>
      <c r="U18" s="13">
        <f t="shared" si="2"/>
        <v>100</v>
      </c>
      <c r="V18" s="22">
        <v>34411000</v>
      </c>
      <c r="W18" s="22">
        <v>29411000</v>
      </c>
      <c r="X18" s="10">
        <v>29411000</v>
      </c>
      <c r="Y18" s="13">
        <f t="shared" si="34"/>
        <v>85.469762575920498</v>
      </c>
      <c r="Z18" s="13">
        <f t="shared" si="35"/>
        <v>100</v>
      </c>
      <c r="AA18" s="22">
        <v>12939800</v>
      </c>
      <c r="AB18" s="22"/>
      <c r="AC18" s="10"/>
      <c r="AD18" s="13"/>
      <c r="AE18" s="13"/>
      <c r="AF18" s="22">
        <v>30338600</v>
      </c>
      <c r="AG18" s="22">
        <v>28200000</v>
      </c>
      <c r="AH18" s="10">
        <v>28200000</v>
      </c>
      <c r="AI18" s="13">
        <f t="shared" si="38"/>
        <v>92.950894240340688</v>
      </c>
      <c r="AJ18" s="13">
        <f t="shared" si="39"/>
        <v>100</v>
      </c>
      <c r="AK18" s="22">
        <v>10842100</v>
      </c>
      <c r="AL18" s="22">
        <v>14456112</v>
      </c>
      <c r="AM18" s="10">
        <v>14456112</v>
      </c>
      <c r="AN18" s="13">
        <f t="shared" si="84"/>
        <v>133.33313656948377</v>
      </c>
      <c r="AO18" s="13">
        <f t="shared" si="85"/>
        <v>100</v>
      </c>
      <c r="AP18" s="22">
        <v>19692800</v>
      </c>
      <c r="AQ18" s="22">
        <v>19074000</v>
      </c>
      <c r="AR18" s="10">
        <v>19074000</v>
      </c>
      <c r="AS18" s="13">
        <f t="shared" si="3"/>
        <v>96.857734806629836</v>
      </c>
      <c r="AT18" s="13">
        <f t="shared" si="4"/>
        <v>100</v>
      </c>
      <c r="AU18" s="22"/>
      <c r="AV18" s="22"/>
      <c r="AW18" s="10"/>
      <c r="AX18" s="14"/>
      <c r="AY18" s="14"/>
      <c r="AZ18" s="22"/>
      <c r="BA18" s="22"/>
      <c r="BB18" s="10"/>
      <c r="BC18" s="14"/>
      <c r="BD18" s="14"/>
      <c r="BE18" s="22">
        <v>8051500</v>
      </c>
      <c r="BF18" s="22">
        <v>8051500</v>
      </c>
      <c r="BG18" s="10">
        <v>7968200</v>
      </c>
      <c r="BH18" s="13">
        <f t="shared" si="9"/>
        <v>98.965410172017627</v>
      </c>
      <c r="BI18" s="13">
        <f t="shared" si="10"/>
        <v>98.965410172017627</v>
      </c>
      <c r="BJ18" s="22">
        <v>61900</v>
      </c>
      <c r="BK18" s="22">
        <v>61900</v>
      </c>
      <c r="BL18" s="10">
        <v>61899.25</v>
      </c>
      <c r="BM18" s="13">
        <f t="shared" si="86"/>
        <v>99.998788368336022</v>
      </c>
      <c r="BN18" s="13">
        <f t="shared" si="87"/>
        <v>99.998788368336022</v>
      </c>
      <c r="BO18" s="22">
        <v>3190800</v>
      </c>
      <c r="BP18" s="22">
        <v>3190800</v>
      </c>
      <c r="BQ18" s="10">
        <v>3190400</v>
      </c>
      <c r="BR18" s="13">
        <f t="shared" si="44"/>
        <v>99.98746395888179</v>
      </c>
      <c r="BS18" s="13">
        <f t="shared" si="45"/>
        <v>99.98746395888179</v>
      </c>
      <c r="BT18" s="22">
        <v>2827400</v>
      </c>
      <c r="BU18" s="22">
        <v>3504000</v>
      </c>
      <c r="BV18" s="10">
        <v>3504000</v>
      </c>
      <c r="BW18" s="13">
        <f t="shared" si="47"/>
        <v>123.93011247082124</v>
      </c>
      <c r="BX18" s="13">
        <f t="shared" si="48"/>
        <v>100</v>
      </c>
      <c r="BY18" s="13"/>
      <c r="BZ18" s="22"/>
      <c r="CA18" s="10"/>
      <c r="CB18" s="14"/>
      <c r="CC18" s="14"/>
      <c r="CD18" s="13"/>
      <c r="CE18" s="22"/>
      <c r="CF18" s="10"/>
      <c r="CG18" s="14"/>
      <c r="CH18" s="14"/>
      <c r="CI18" s="22">
        <v>806500</v>
      </c>
      <c r="CJ18" s="22">
        <v>806500</v>
      </c>
      <c r="CK18" s="10">
        <v>806500</v>
      </c>
      <c r="CL18" s="13">
        <f t="shared" si="81"/>
        <v>100</v>
      </c>
      <c r="CM18" s="13">
        <f t="shared" si="82"/>
        <v>100</v>
      </c>
      <c r="CN18" s="22"/>
      <c r="CO18" s="22"/>
      <c r="CP18" s="10"/>
      <c r="CQ18" s="13"/>
      <c r="CR18" s="13"/>
      <c r="CS18" s="22"/>
      <c r="CT18" s="22"/>
      <c r="CU18" s="10"/>
      <c r="CV18" s="13"/>
      <c r="CW18" s="13"/>
      <c r="CX18" s="4"/>
      <c r="CY18" s="4"/>
      <c r="CZ18" s="4"/>
      <c r="DA18" s="4"/>
      <c r="DB18" s="4"/>
      <c r="DC18" s="14"/>
      <c r="DD18" s="22"/>
      <c r="DE18" s="10"/>
      <c r="DF18" s="13"/>
      <c r="DG18" s="13"/>
      <c r="DH18" s="14"/>
      <c r="DI18" s="22"/>
      <c r="DJ18" s="10"/>
      <c r="DK18" s="14"/>
      <c r="DL18" s="14"/>
      <c r="DM18" s="14"/>
      <c r="DN18" s="22"/>
      <c r="DO18" s="10"/>
      <c r="DP18" s="14"/>
      <c r="DQ18" s="13"/>
      <c r="DR18" s="22">
        <v>945000</v>
      </c>
      <c r="DS18" s="22">
        <v>945000</v>
      </c>
      <c r="DT18" s="10"/>
      <c r="DU18" s="13"/>
      <c r="DV18" s="13"/>
      <c r="DW18" s="22"/>
      <c r="DX18" s="22"/>
      <c r="DY18" s="10"/>
      <c r="DZ18" s="13"/>
      <c r="EA18" s="13"/>
      <c r="EB18" s="14"/>
      <c r="EC18" s="22"/>
      <c r="ED18" s="10"/>
      <c r="EE18" s="13"/>
      <c r="EF18" s="13"/>
      <c r="EG18" s="22">
        <v>9300</v>
      </c>
      <c r="EH18" s="22">
        <v>9300</v>
      </c>
      <c r="EI18" s="10">
        <v>9300</v>
      </c>
      <c r="EJ18" s="13">
        <f t="shared" si="74"/>
        <v>100</v>
      </c>
      <c r="EK18" s="13">
        <f t="shared" si="75"/>
        <v>100</v>
      </c>
      <c r="EL18" s="13"/>
      <c r="EM18" s="22"/>
      <c r="EN18" s="10"/>
      <c r="EO18" s="14"/>
      <c r="EP18" s="14"/>
      <c r="EQ18" s="22">
        <v>168600</v>
      </c>
      <c r="ER18" s="22">
        <v>169000</v>
      </c>
      <c r="ES18" s="10">
        <v>169000</v>
      </c>
      <c r="ET18" s="13">
        <f t="shared" si="76"/>
        <v>100.23724792408066</v>
      </c>
      <c r="EU18" s="13">
        <f t="shared" si="77"/>
        <v>100</v>
      </c>
      <c r="EV18" s="22">
        <v>1038000</v>
      </c>
      <c r="EW18" s="22"/>
      <c r="EX18" s="10"/>
      <c r="EY18" s="13"/>
      <c r="EZ18" s="13"/>
      <c r="FA18" s="13"/>
      <c r="FB18" s="22"/>
      <c r="FC18" s="10"/>
      <c r="FD18" s="14"/>
      <c r="FE18" s="14"/>
      <c r="FF18" s="22">
        <v>5710700</v>
      </c>
      <c r="FG18" s="22">
        <v>5082400</v>
      </c>
      <c r="FH18" s="10">
        <v>5081245.76</v>
      </c>
      <c r="FI18" s="13">
        <f t="shared" si="20"/>
        <v>88.977634265501592</v>
      </c>
      <c r="FJ18" s="13">
        <f t="shared" si="21"/>
        <v>99.977289469541944</v>
      </c>
      <c r="FK18" s="13"/>
      <c r="FL18" s="22"/>
      <c r="FM18" s="10"/>
      <c r="FN18" s="13"/>
      <c r="FO18" s="13"/>
      <c r="FP18" s="22">
        <v>1396000</v>
      </c>
      <c r="FQ18" s="22">
        <v>1432500</v>
      </c>
      <c r="FR18" s="10">
        <v>1432500</v>
      </c>
      <c r="FS18" s="13">
        <f t="shared" si="23"/>
        <v>102.61461318051576</v>
      </c>
      <c r="FT18" s="13">
        <f t="shared" si="24"/>
        <v>100</v>
      </c>
      <c r="FU18" s="22">
        <v>3714300</v>
      </c>
      <c r="FV18" s="22">
        <v>3714300</v>
      </c>
      <c r="FW18" s="10">
        <v>3714070</v>
      </c>
      <c r="FX18" s="13">
        <f t="shared" si="25"/>
        <v>99.993807716124167</v>
      </c>
      <c r="FY18" s="13">
        <f t="shared" si="26"/>
        <v>99.993807716124167</v>
      </c>
      <c r="FZ18" s="22">
        <v>7300</v>
      </c>
      <c r="GA18" s="22">
        <v>7300</v>
      </c>
      <c r="GB18" s="10">
        <v>7284.7</v>
      </c>
      <c r="GC18" s="13">
        <f t="shared" si="83"/>
        <v>99.790410958904104</v>
      </c>
      <c r="GD18" s="13">
        <f t="shared" si="68"/>
        <v>99.790410958904104</v>
      </c>
      <c r="GE18" s="13"/>
      <c r="GF18" s="22"/>
      <c r="GG18" s="10"/>
      <c r="GH18" s="14"/>
      <c r="GI18" s="14"/>
    </row>
    <row r="19" spans="1:191" x14ac:dyDescent="0.2">
      <c r="A19" s="9" t="s">
        <v>27</v>
      </c>
      <c r="B19" s="22">
        <f t="shared" si="78"/>
        <v>1386858200</v>
      </c>
      <c r="C19" s="22">
        <f t="shared" si="71"/>
        <v>1334906747.1400001</v>
      </c>
      <c r="D19" s="22">
        <f t="shared" si="71"/>
        <v>1328967461.8699996</v>
      </c>
      <c r="E19" s="13">
        <f t="shared" si="27"/>
        <v>95.825763720472622</v>
      </c>
      <c r="F19" s="13">
        <f t="shared" si="28"/>
        <v>99.555078638809405</v>
      </c>
      <c r="G19" s="22">
        <v>336500</v>
      </c>
      <c r="H19" s="22">
        <v>311000</v>
      </c>
      <c r="I19" s="10">
        <v>310972.17</v>
      </c>
      <c r="J19" s="13">
        <f t="shared" si="30"/>
        <v>92.413720653788999</v>
      </c>
      <c r="K19" s="13">
        <f t="shared" si="31"/>
        <v>99.991051446945335</v>
      </c>
      <c r="L19" s="22">
        <v>1164394100</v>
      </c>
      <c r="M19" s="22">
        <v>1147030300</v>
      </c>
      <c r="N19" s="10">
        <v>1147030300</v>
      </c>
      <c r="O19" s="13">
        <f t="shared" si="32"/>
        <v>98.508769496513253</v>
      </c>
      <c r="P19" s="13">
        <f t="shared" si="33"/>
        <v>100</v>
      </c>
      <c r="Q19" s="22">
        <v>58682100</v>
      </c>
      <c r="R19" s="22">
        <v>61880300</v>
      </c>
      <c r="S19" s="10">
        <v>60578167.640000001</v>
      </c>
      <c r="T19" s="13">
        <f t="shared" si="1"/>
        <v>103.23108348201582</v>
      </c>
      <c r="U19" s="13">
        <f t="shared" si="2"/>
        <v>97.895723905669499</v>
      </c>
      <c r="V19" s="22">
        <v>38140000</v>
      </c>
      <c r="W19" s="22">
        <v>27424700</v>
      </c>
      <c r="X19" s="10">
        <v>27424700</v>
      </c>
      <c r="Y19" s="13">
        <f t="shared" si="34"/>
        <v>71.905348715259564</v>
      </c>
      <c r="Z19" s="13">
        <f t="shared" si="35"/>
        <v>100</v>
      </c>
      <c r="AA19" s="22">
        <v>12173500</v>
      </c>
      <c r="AB19" s="22">
        <v>430300</v>
      </c>
      <c r="AC19" s="10">
        <v>430240</v>
      </c>
      <c r="AD19" s="13">
        <f t="shared" si="79"/>
        <v>3.534234197231692</v>
      </c>
      <c r="AE19" s="13">
        <f t="shared" si="80"/>
        <v>99.986056239832678</v>
      </c>
      <c r="AF19" s="22">
        <v>43043100</v>
      </c>
      <c r="AG19" s="22">
        <v>38409000</v>
      </c>
      <c r="AH19" s="10">
        <v>37264019.079999998</v>
      </c>
      <c r="AI19" s="13">
        <f t="shared" si="38"/>
        <v>86.573734419686303</v>
      </c>
      <c r="AJ19" s="13">
        <f t="shared" si="39"/>
        <v>97.018977531307755</v>
      </c>
      <c r="AK19" s="22">
        <v>30866900</v>
      </c>
      <c r="AL19" s="22">
        <v>14370229.140000001</v>
      </c>
      <c r="AM19" s="10">
        <v>13756349.779999999</v>
      </c>
      <c r="AN19" s="13">
        <f t="shared" si="84"/>
        <v>44.566671029484652</v>
      </c>
      <c r="AO19" s="13">
        <f t="shared" si="85"/>
        <v>95.728117109202884</v>
      </c>
      <c r="AP19" s="22">
        <v>18971000</v>
      </c>
      <c r="AQ19" s="22">
        <v>17213200</v>
      </c>
      <c r="AR19" s="10">
        <v>15619955.09</v>
      </c>
      <c r="AS19" s="13">
        <f t="shared" si="3"/>
        <v>82.335960624110484</v>
      </c>
      <c r="AT19" s="13">
        <f t="shared" si="4"/>
        <v>90.74405159993492</v>
      </c>
      <c r="AU19" s="22"/>
      <c r="AV19" s="22">
        <v>6300008.7300000004</v>
      </c>
      <c r="AW19" s="10">
        <v>6300008.7300000004</v>
      </c>
      <c r="AX19" s="13"/>
      <c r="AY19" s="13">
        <f t="shared" si="6"/>
        <v>100</v>
      </c>
      <c r="AZ19" s="22"/>
      <c r="BA19" s="22">
        <v>2699991.27</v>
      </c>
      <c r="BB19" s="10">
        <v>2699991.27</v>
      </c>
      <c r="BC19" s="13"/>
      <c r="BD19" s="13">
        <f t="shared" si="8"/>
        <v>100</v>
      </c>
      <c r="BE19" s="22">
        <v>7535600</v>
      </c>
      <c r="BF19" s="22">
        <v>7535600</v>
      </c>
      <c r="BG19" s="10">
        <v>6553371.4699999997</v>
      </c>
      <c r="BH19" s="13">
        <f t="shared" si="9"/>
        <v>86.965490073783101</v>
      </c>
      <c r="BI19" s="13">
        <f t="shared" si="10"/>
        <v>86.965490073783101</v>
      </c>
      <c r="BJ19" s="22">
        <v>273000</v>
      </c>
      <c r="BK19" s="22">
        <v>273000</v>
      </c>
      <c r="BL19" s="10">
        <v>268221</v>
      </c>
      <c r="BM19" s="13">
        <f t="shared" si="86"/>
        <v>98.249450549450543</v>
      </c>
      <c r="BN19" s="13">
        <f t="shared" si="87"/>
        <v>98.249450549450543</v>
      </c>
      <c r="BO19" s="22">
        <v>1681700</v>
      </c>
      <c r="BP19" s="22">
        <v>1644000</v>
      </c>
      <c r="BQ19" s="10">
        <v>1556009.12</v>
      </c>
      <c r="BR19" s="13">
        <f t="shared" si="44"/>
        <v>92.525963013617186</v>
      </c>
      <c r="BS19" s="13">
        <f t="shared" si="45"/>
        <v>94.647756690997582</v>
      </c>
      <c r="BT19" s="22">
        <v>1776400</v>
      </c>
      <c r="BU19" s="22">
        <v>624700</v>
      </c>
      <c r="BV19" s="10">
        <v>624602.72</v>
      </c>
      <c r="BW19" s="13">
        <f t="shared" si="47"/>
        <v>35.161152893492456</v>
      </c>
      <c r="BX19" s="13">
        <f t="shared" si="48"/>
        <v>99.984427725308151</v>
      </c>
      <c r="BY19" s="13"/>
      <c r="BZ19" s="22"/>
      <c r="CA19" s="10"/>
      <c r="CB19" s="14"/>
      <c r="CC19" s="14"/>
      <c r="CD19" s="13"/>
      <c r="CE19" s="22"/>
      <c r="CF19" s="10"/>
      <c r="CG19" s="14"/>
      <c r="CH19" s="14"/>
      <c r="CI19" s="22">
        <v>926500</v>
      </c>
      <c r="CJ19" s="22">
        <v>926500</v>
      </c>
      <c r="CK19" s="10">
        <v>926500</v>
      </c>
      <c r="CL19" s="13">
        <f t="shared" si="81"/>
        <v>100</v>
      </c>
      <c r="CM19" s="13">
        <f t="shared" si="82"/>
        <v>100</v>
      </c>
      <c r="CN19" s="22"/>
      <c r="CO19" s="22"/>
      <c r="CP19" s="10"/>
      <c r="CQ19" s="13"/>
      <c r="CR19" s="13"/>
      <c r="CS19" s="22"/>
      <c r="CT19" s="22"/>
      <c r="CU19" s="10"/>
      <c r="CV19" s="13"/>
      <c r="CW19" s="13"/>
      <c r="CX19" s="4"/>
      <c r="CY19" s="4"/>
      <c r="CZ19" s="4"/>
      <c r="DA19" s="4"/>
      <c r="DB19" s="4"/>
      <c r="DC19" s="14"/>
      <c r="DD19" s="22"/>
      <c r="DE19" s="10"/>
      <c r="DF19" s="13"/>
      <c r="DG19" s="13"/>
      <c r="DH19" s="14"/>
      <c r="DI19" s="22"/>
      <c r="DJ19" s="10"/>
      <c r="DK19" s="14"/>
      <c r="DL19" s="14"/>
      <c r="DM19" s="14"/>
      <c r="DN19" s="22"/>
      <c r="DO19" s="10"/>
      <c r="DP19" s="14"/>
      <c r="DQ19" s="13"/>
      <c r="DR19" s="22"/>
      <c r="DS19" s="22"/>
      <c r="DT19" s="10"/>
      <c r="DU19" s="13"/>
      <c r="DV19" s="13"/>
      <c r="DW19" s="22"/>
      <c r="DX19" s="22">
        <v>945018</v>
      </c>
      <c r="DY19" s="10">
        <v>945018</v>
      </c>
      <c r="DZ19" s="13"/>
      <c r="EA19" s="13">
        <f t="shared" si="16"/>
        <v>100</v>
      </c>
      <c r="EB19" s="14"/>
      <c r="EC19" s="22"/>
      <c r="ED19" s="10"/>
      <c r="EE19" s="13"/>
      <c r="EF19" s="13"/>
      <c r="EG19" s="22">
        <v>27400</v>
      </c>
      <c r="EH19" s="22">
        <v>27400</v>
      </c>
      <c r="EI19" s="10"/>
      <c r="EJ19" s="13"/>
      <c r="EK19" s="13"/>
      <c r="EL19" s="13"/>
      <c r="EM19" s="22"/>
      <c r="EN19" s="10"/>
      <c r="EO19" s="14"/>
      <c r="EP19" s="14"/>
      <c r="EQ19" s="22">
        <v>120600</v>
      </c>
      <c r="ER19" s="22">
        <v>120900</v>
      </c>
      <c r="ES19" s="10">
        <v>120885.33</v>
      </c>
      <c r="ET19" s="13">
        <f t="shared" si="66"/>
        <v>100.236592039801</v>
      </c>
      <c r="EU19" s="13">
        <f t="shared" si="67"/>
        <v>99.987866004962783</v>
      </c>
      <c r="EV19" s="22">
        <v>679400</v>
      </c>
      <c r="EW19" s="22"/>
      <c r="EX19" s="10"/>
      <c r="EY19" s="13"/>
      <c r="EZ19" s="13"/>
      <c r="FA19" s="13"/>
      <c r="FB19" s="22"/>
      <c r="FC19" s="10"/>
      <c r="FD19" s="14"/>
      <c r="FE19" s="14"/>
      <c r="FF19" s="22">
        <v>4409000</v>
      </c>
      <c r="FG19" s="22">
        <v>4163500</v>
      </c>
      <c r="FH19" s="10">
        <v>4163403.61</v>
      </c>
      <c r="FI19" s="13">
        <f t="shared" si="20"/>
        <v>94.429657745520529</v>
      </c>
      <c r="FJ19" s="13">
        <f t="shared" si="21"/>
        <v>99.997684880509183</v>
      </c>
      <c r="FK19" s="13"/>
      <c r="FL19" s="22"/>
      <c r="FM19" s="10"/>
      <c r="FN19" s="13"/>
      <c r="FO19" s="13"/>
      <c r="FP19" s="22">
        <v>1076200</v>
      </c>
      <c r="FQ19" s="22">
        <v>1104400</v>
      </c>
      <c r="FR19" s="10">
        <v>1103817.04</v>
      </c>
      <c r="FS19" s="13">
        <f t="shared" si="23"/>
        <v>102.5661624233414</v>
      </c>
      <c r="FT19" s="13">
        <f t="shared" si="24"/>
        <v>99.947214777254629</v>
      </c>
      <c r="FU19" s="22">
        <v>1738100</v>
      </c>
      <c r="FV19" s="22">
        <v>1465600</v>
      </c>
      <c r="FW19" s="10">
        <v>1283829.82</v>
      </c>
      <c r="FX19" s="13">
        <f t="shared" si="25"/>
        <v>73.863979057591621</v>
      </c>
      <c r="FY19" s="13">
        <f t="shared" si="26"/>
        <v>87.597558679039309</v>
      </c>
      <c r="FZ19" s="22">
        <v>7100</v>
      </c>
      <c r="GA19" s="22">
        <v>7100</v>
      </c>
      <c r="GB19" s="10">
        <v>7100</v>
      </c>
      <c r="GC19" s="13">
        <f t="shared" si="83"/>
        <v>100</v>
      </c>
      <c r="GD19" s="13">
        <f t="shared" si="68"/>
        <v>100</v>
      </c>
      <c r="GE19" s="13"/>
      <c r="GF19" s="22"/>
      <c r="GG19" s="10"/>
      <c r="GH19" s="14"/>
      <c r="GI19" s="14"/>
    </row>
    <row r="20" spans="1:191" x14ac:dyDescent="0.2">
      <c r="A20" s="9" t="s">
        <v>28</v>
      </c>
      <c r="B20" s="22">
        <f t="shared" si="78"/>
        <v>1306005500</v>
      </c>
      <c r="C20" s="22">
        <f t="shared" si="71"/>
        <v>1286799920.6199999</v>
      </c>
      <c r="D20" s="22">
        <f t="shared" si="71"/>
        <v>1282683787.2200003</v>
      </c>
      <c r="E20" s="13">
        <f t="shared" si="27"/>
        <v>98.214271472823071</v>
      </c>
      <c r="F20" s="13">
        <f t="shared" si="28"/>
        <v>99.68012638685768</v>
      </c>
      <c r="G20" s="22">
        <v>1251200</v>
      </c>
      <c r="H20" s="22">
        <v>1032000</v>
      </c>
      <c r="I20" s="10">
        <v>1031916.14</v>
      </c>
      <c r="J20" s="13">
        <f t="shared" si="30"/>
        <v>82.474116048593345</v>
      </c>
      <c r="K20" s="13">
        <f t="shared" si="31"/>
        <v>99.991874031007754</v>
      </c>
      <c r="L20" s="22">
        <v>1127152800</v>
      </c>
      <c r="M20" s="22">
        <v>1140944800</v>
      </c>
      <c r="N20" s="10">
        <v>1140944800</v>
      </c>
      <c r="O20" s="13">
        <f t="shared" si="32"/>
        <v>101.22361404771385</v>
      </c>
      <c r="P20" s="13">
        <f t="shared" si="33"/>
        <v>100</v>
      </c>
      <c r="Q20" s="22">
        <v>68339100</v>
      </c>
      <c r="R20" s="22">
        <v>64239200</v>
      </c>
      <c r="S20" s="10">
        <v>63780655.200000003</v>
      </c>
      <c r="T20" s="13">
        <f t="shared" si="1"/>
        <v>93.329668081669212</v>
      </c>
      <c r="U20" s="13">
        <f t="shared" si="2"/>
        <v>99.286191608861884</v>
      </c>
      <c r="V20" s="22">
        <v>30586000</v>
      </c>
      <c r="W20" s="22">
        <v>20586000</v>
      </c>
      <c r="X20" s="10">
        <v>20041346.66</v>
      </c>
      <c r="Y20" s="13">
        <f t="shared" si="34"/>
        <v>65.524575492055192</v>
      </c>
      <c r="Z20" s="13">
        <f t="shared" si="35"/>
        <v>97.354253667541045</v>
      </c>
      <c r="AA20" s="22">
        <v>12131100</v>
      </c>
      <c r="AB20" s="22">
        <v>430200</v>
      </c>
      <c r="AC20" s="10">
        <v>430200</v>
      </c>
      <c r="AD20" s="13">
        <f t="shared" si="79"/>
        <v>3.5462571407374432</v>
      </c>
      <c r="AE20" s="13">
        <f t="shared" si="80"/>
        <v>100</v>
      </c>
      <c r="AF20" s="22">
        <v>15711600</v>
      </c>
      <c r="AG20" s="22">
        <v>10300000</v>
      </c>
      <c r="AH20" s="10">
        <v>10300000</v>
      </c>
      <c r="AI20" s="13">
        <f t="shared" si="38"/>
        <v>65.556658774408717</v>
      </c>
      <c r="AJ20" s="13">
        <f t="shared" si="39"/>
        <v>100</v>
      </c>
      <c r="AK20" s="22">
        <v>6783000</v>
      </c>
      <c r="AL20" s="22">
        <v>5875820.6200000001</v>
      </c>
      <c r="AM20" s="10">
        <v>5777891.9500000002</v>
      </c>
      <c r="AN20" s="13">
        <f t="shared" si="84"/>
        <v>85.181954150081083</v>
      </c>
      <c r="AO20" s="13">
        <f t="shared" si="85"/>
        <v>98.333361817297956</v>
      </c>
      <c r="AP20" s="22">
        <v>14200100</v>
      </c>
      <c r="AQ20" s="22">
        <v>14200100</v>
      </c>
      <c r="AR20" s="10">
        <v>13198908.470000001</v>
      </c>
      <c r="AS20" s="13">
        <f t="shared" si="3"/>
        <v>92.949405074612159</v>
      </c>
      <c r="AT20" s="13">
        <f t="shared" si="4"/>
        <v>92.949405074612159</v>
      </c>
      <c r="AU20" s="22">
        <v>3652400</v>
      </c>
      <c r="AV20" s="22">
        <v>3150004.36</v>
      </c>
      <c r="AW20" s="10">
        <v>3150004.36</v>
      </c>
      <c r="AX20" s="13">
        <f t="shared" si="5"/>
        <v>86.244780418355049</v>
      </c>
      <c r="AY20" s="13">
        <f t="shared" si="6"/>
        <v>100</v>
      </c>
      <c r="AZ20" s="22">
        <v>1565300</v>
      </c>
      <c r="BA20" s="22">
        <v>1349995.64</v>
      </c>
      <c r="BB20" s="10">
        <v>1349995.64</v>
      </c>
      <c r="BC20" s="13">
        <f t="shared" si="7"/>
        <v>86.245169616048031</v>
      </c>
      <c r="BD20" s="13">
        <f t="shared" si="8"/>
        <v>100</v>
      </c>
      <c r="BE20" s="22">
        <v>7535600</v>
      </c>
      <c r="BF20" s="22">
        <v>8645600</v>
      </c>
      <c r="BG20" s="10">
        <v>8645600</v>
      </c>
      <c r="BH20" s="13">
        <f t="shared" si="9"/>
        <v>114.73008121450184</v>
      </c>
      <c r="BI20" s="13">
        <f t="shared" si="10"/>
        <v>100</v>
      </c>
      <c r="BJ20" s="22">
        <v>720000</v>
      </c>
      <c r="BK20" s="22">
        <v>720000</v>
      </c>
      <c r="BL20" s="10">
        <v>720000</v>
      </c>
      <c r="BM20" s="13">
        <f t="shared" si="86"/>
        <v>100</v>
      </c>
      <c r="BN20" s="13">
        <f t="shared" si="87"/>
        <v>100</v>
      </c>
      <c r="BO20" s="22">
        <v>1943000</v>
      </c>
      <c r="BP20" s="22">
        <v>1803000</v>
      </c>
      <c r="BQ20" s="10">
        <v>1680000</v>
      </c>
      <c r="BR20" s="13">
        <f t="shared" si="44"/>
        <v>86.464230571281519</v>
      </c>
      <c r="BS20" s="13">
        <f t="shared" si="45"/>
        <v>93.178036605657226</v>
      </c>
      <c r="BT20" s="22">
        <v>254000</v>
      </c>
      <c r="BU20" s="22">
        <v>254000</v>
      </c>
      <c r="BV20" s="10">
        <v>254000</v>
      </c>
      <c r="BW20" s="13">
        <f t="shared" si="47"/>
        <v>100</v>
      </c>
      <c r="BX20" s="13">
        <f t="shared" si="48"/>
        <v>100</v>
      </c>
      <c r="BY20" s="13"/>
      <c r="BZ20" s="22"/>
      <c r="CA20" s="10"/>
      <c r="CB20" s="14"/>
      <c r="CC20" s="14"/>
      <c r="CD20" s="13"/>
      <c r="CE20" s="22"/>
      <c r="CF20" s="10"/>
      <c r="CG20" s="14"/>
      <c r="CH20" s="14"/>
      <c r="CI20" s="22">
        <v>1543800</v>
      </c>
      <c r="CJ20" s="22">
        <v>1543800</v>
      </c>
      <c r="CK20" s="10">
        <v>1543214.8</v>
      </c>
      <c r="CL20" s="13">
        <f t="shared" si="81"/>
        <v>99.962093535432047</v>
      </c>
      <c r="CM20" s="13">
        <f t="shared" si="82"/>
        <v>99.962093535432047</v>
      </c>
      <c r="CN20" s="22"/>
      <c r="CO20" s="22"/>
      <c r="CP20" s="10"/>
      <c r="CQ20" s="13"/>
      <c r="CR20" s="13"/>
      <c r="CS20" s="22"/>
      <c r="CT20" s="22"/>
      <c r="CU20" s="10"/>
      <c r="CV20" s="13"/>
      <c r="CW20" s="13"/>
      <c r="CX20" s="4"/>
      <c r="CY20" s="4"/>
      <c r="CZ20" s="4"/>
      <c r="DA20" s="4"/>
      <c r="DB20" s="4"/>
      <c r="DC20" s="13"/>
      <c r="DD20" s="22"/>
      <c r="DE20" s="10"/>
      <c r="DF20" s="13"/>
      <c r="DG20" s="13"/>
      <c r="DH20" s="13"/>
      <c r="DI20" s="22"/>
      <c r="DJ20" s="10"/>
      <c r="DK20" s="14"/>
      <c r="DL20" s="14"/>
      <c r="DM20" s="13"/>
      <c r="DN20" s="22"/>
      <c r="DO20" s="10"/>
      <c r="DP20" s="13"/>
      <c r="DQ20" s="13"/>
      <c r="DR20" s="22">
        <v>3780100</v>
      </c>
      <c r="DS20" s="22">
        <v>3780100</v>
      </c>
      <c r="DT20" s="10">
        <v>1890036</v>
      </c>
      <c r="DU20" s="13">
        <f t="shared" si="60"/>
        <v>49.999629639427532</v>
      </c>
      <c r="DV20" s="13">
        <f t="shared" si="61"/>
        <v>49.999629639427532</v>
      </c>
      <c r="DW20" s="22">
        <v>945000</v>
      </c>
      <c r="DX20" s="22">
        <v>945100</v>
      </c>
      <c r="DY20" s="10">
        <v>945018</v>
      </c>
      <c r="DZ20" s="13">
        <f t="shared" si="15"/>
        <v>100.00190476190475</v>
      </c>
      <c r="EA20" s="13">
        <f t="shared" si="16"/>
        <v>99.991323669452967</v>
      </c>
      <c r="EB20" s="13"/>
      <c r="EC20" s="22"/>
      <c r="ED20" s="10"/>
      <c r="EE20" s="13"/>
      <c r="EF20" s="13"/>
      <c r="EG20" s="22">
        <v>4300</v>
      </c>
      <c r="EH20" s="22">
        <v>4300</v>
      </c>
      <c r="EI20" s="10">
        <v>4300</v>
      </c>
      <c r="EJ20" s="13">
        <f t="shared" si="74"/>
        <v>100</v>
      </c>
      <c r="EK20" s="13">
        <f t="shared" si="75"/>
        <v>100</v>
      </c>
      <c r="EL20" s="13"/>
      <c r="EM20" s="22"/>
      <c r="EN20" s="10"/>
      <c r="EO20" s="14"/>
      <c r="EP20" s="14"/>
      <c r="EQ20" s="22">
        <v>120600</v>
      </c>
      <c r="ER20" s="22">
        <v>120900</v>
      </c>
      <c r="ES20" s="10">
        <v>120900</v>
      </c>
      <c r="ET20" s="13">
        <f t="shared" si="66"/>
        <v>100.24875621890547</v>
      </c>
      <c r="EU20" s="13">
        <f t="shared" si="67"/>
        <v>100</v>
      </c>
      <c r="EV20" s="22">
        <v>691000</v>
      </c>
      <c r="EW20" s="22"/>
      <c r="EX20" s="10"/>
      <c r="EY20" s="13"/>
      <c r="EZ20" s="13"/>
      <c r="FA20" s="13"/>
      <c r="FB20" s="22"/>
      <c r="FC20" s="10"/>
      <c r="FD20" s="14"/>
      <c r="FE20" s="14"/>
      <c r="FF20" s="22">
        <v>4274700</v>
      </c>
      <c r="FG20" s="22">
        <v>4032500</v>
      </c>
      <c r="FH20" s="10">
        <v>4032500</v>
      </c>
      <c r="FI20" s="13">
        <f t="shared" si="20"/>
        <v>94.334105317332202</v>
      </c>
      <c r="FJ20" s="13">
        <f t="shared" si="21"/>
        <v>100</v>
      </c>
      <c r="FK20" s="13"/>
      <c r="FL20" s="22"/>
      <c r="FM20" s="10"/>
      <c r="FN20" s="13"/>
      <c r="FO20" s="13"/>
      <c r="FP20" s="22">
        <v>1076200</v>
      </c>
      <c r="FQ20" s="22">
        <v>1104400</v>
      </c>
      <c r="FR20" s="10">
        <v>1104400</v>
      </c>
      <c r="FS20" s="13">
        <f t="shared" si="23"/>
        <v>102.62033079353282</v>
      </c>
      <c r="FT20" s="13">
        <f t="shared" si="24"/>
        <v>100</v>
      </c>
      <c r="FU20" s="22">
        <v>1738100</v>
      </c>
      <c r="FV20" s="22">
        <v>1738100</v>
      </c>
      <c r="FW20" s="10">
        <v>1738100</v>
      </c>
      <c r="FX20" s="13">
        <f t="shared" si="25"/>
        <v>100</v>
      </c>
      <c r="FY20" s="13">
        <f t="shared" si="26"/>
        <v>100</v>
      </c>
      <c r="FZ20" s="22">
        <v>6500</v>
      </c>
      <c r="GA20" s="22"/>
      <c r="GB20" s="10"/>
      <c r="GC20" s="13"/>
      <c r="GD20" s="13"/>
      <c r="GE20" s="13"/>
      <c r="GF20" s="22"/>
      <c r="GG20" s="10"/>
      <c r="GH20" s="14"/>
      <c r="GI20" s="14"/>
    </row>
    <row r="21" spans="1:191" ht="15" customHeight="1" x14ac:dyDescent="0.2">
      <c r="A21" s="9" t="s">
        <v>29</v>
      </c>
      <c r="B21" s="22">
        <f t="shared" si="78"/>
        <v>2031910400</v>
      </c>
      <c r="C21" s="22">
        <f t="shared" si="71"/>
        <v>1993453184</v>
      </c>
      <c r="D21" s="22">
        <f t="shared" si="71"/>
        <v>1984844544.5599999</v>
      </c>
      <c r="E21" s="13">
        <f t="shared" si="27"/>
        <v>97.683664819078629</v>
      </c>
      <c r="F21" s="13">
        <f t="shared" si="28"/>
        <v>99.568154421227689</v>
      </c>
      <c r="G21" s="22">
        <v>1730600</v>
      </c>
      <c r="H21" s="22">
        <v>607500</v>
      </c>
      <c r="I21" s="10">
        <v>607473.49</v>
      </c>
      <c r="J21" s="13">
        <f t="shared" si="30"/>
        <v>35.101900496937475</v>
      </c>
      <c r="K21" s="13">
        <f t="shared" si="31"/>
        <v>99.995636213991773</v>
      </c>
      <c r="L21" s="22">
        <v>1700186800</v>
      </c>
      <c r="M21" s="22">
        <v>1687191000</v>
      </c>
      <c r="N21" s="10">
        <v>1686997550</v>
      </c>
      <c r="O21" s="13">
        <f t="shared" si="32"/>
        <v>99.224247006270133</v>
      </c>
      <c r="P21" s="13">
        <f t="shared" si="33"/>
        <v>99.988534196780336</v>
      </c>
      <c r="Q21" s="22">
        <v>91923000</v>
      </c>
      <c r="R21" s="22">
        <v>87853300</v>
      </c>
      <c r="S21" s="10">
        <v>87853063.109999999</v>
      </c>
      <c r="T21" s="13">
        <f t="shared" si="1"/>
        <v>95.572449887405767</v>
      </c>
      <c r="U21" s="13">
        <f t="shared" si="2"/>
        <v>99.999730357311563</v>
      </c>
      <c r="V21" s="22">
        <v>41488000</v>
      </c>
      <c r="W21" s="22">
        <v>30567800</v>
      </c>
      <c r="X21" s="10">
        <v>30398939.510000002</v>
      </c>
      <c r="Y21" s="13">
        <f t="shared" si="34"/>
        <v>73.271643631893568</v>
      </c>
      <c r="Z21" s="13">
        <f t="shared" si="35"/>
        <v>99.447587036031379</v>
      </c>
      <c r="AA21" s="22">
        <v>13134900</v>
      </c>
      <c r="AB21" s="22">
        <v>453800</v>
      </c>
      <c r="AC21" s="10">
        <v>453800</v>
      </c>
      <c r="AD21" s="13">
        <f t="shared" si="79"/>
        <v>3.4549178143723971</v>
      </c>
      <c r="AE21" s="13">
        <f t="shared" si="80"/>
        <v>100</v>
      </c>
      <c r="AF21" s="22">
        <v>54665100</v>
      </c>
      <c r="AG21" s="22">
        <v>44455000</v>
      </c>
      <c r="AH21" s="10">
        <v>44426902.100000001</v>
      </c>
      <c r="AI21" s="13">
        <f t="shared" si="38"/>
        <v>81.271052463088893</v>
      </c>
      <c r="AJ21" s="13">
        <f t="shared" si="39"/>
        <v>99.93679473625015</v>
      </c>
      <c r="AK21" s="22">
        <v>42630000</v>
      </c>
      <c r="AL21" s="22">
        <v>51897384</v>
      </c>
      <c r="AM21" s="10">
        <v>51897384</v>
      </c>
      <c r="AN21" s="13">
        <f t="shared" si="84"/>
        <v>121.7391133004926</v>
      </c>
      <c r="AO21" s="13">
        <f t="shared" si="85"/>
        <v>100</v>
      </c>
      <c r="AP21" s="22">
        <v>23374900</v>
      </c>
      <c r="AQ21" s="22">
        <v>21989100</v>
      </c>
      <c r="AR21" s="10">
        <v>21740748.190000001</v>
      </c>
      <c r="AS21" s="13">
        <f t="shared" si="3"/>
        <v>93.008946305652657</v>
      </c>
      <c r="AT21" s="13">
        <f t="shared" si="4"/>
        <v>98.870568554420146</v>
      </c>
      <c r="AU21" s="22"/>
      <c r="AV21" s="22"/>
      <c r="AW21" s="10"/>
      <c r="AX21" s="14"/>
      <c r="AY21" s="14"/>
      <c r="AZ21" s="22"/>
      <c r="BA21" s="22"/>
      <c r="BB21" s="10"/>
      <c r="BC21" s="14"/>
      <c r="BD21" s="13"/>
      <c r="BE21" s="22">
        <v>8051500</v>
      </c>
      <c r="BF21" s="22">
        <v>8051500</v>
      </c>
      <c r="BG21" s="10">
        <v>7891727.0199999996</v>
      </c>
      <c r="BH21" s="13">
        <f t="shared" si="9"/>
        <v>98.015612246165304</v>
      </c>
      <c r="BI21" s="13">
        <f t="shared" si="10"/>
        <v>98.015612246165304</v>
      </c>
      <c r="BJ21" s="22">
        <v>919300</v>
      </c>
      <c r="BK21" s="22">
        <v>919300</v>
      </c>
      <c r="BL21" s="10">
        <v>918820</v>
      </c>
      <c r="BM21" s="13">
        <f t="shared" si="86"/>
        <v>99.947786359186338</v>
      </c>
      <c r="BN21" s="13">
        <f t="shared" si="87"/>
        <v>99.947786359186338</v>
      </c>
      <c r="BO21" s="22">
        <v>1867200</v>
      </c>
      <c r="BP21" s="22">
        <v>1867200</v>
      </c>
      <c r="BQ21" s="10">
        <v>1866538.04</v>
      </c>
      <c r="BR21" s="13">
        <f t="shared" si="44"/>
        <v>99.964547986289631</v>
      </c>
      <c r="BS21" s="13">
        <f t="shared" si="45"/>
        <v>99.964547986289631</v>
      </c>
      <c r="BT21" s="22">
        <v>20113500</v>
      </c>
      <c r="BU21" s="22">
        <v>26378000</v>
      </c>
      <c r="BV21" s="10">
        <v>26299944.800000001</v>
      </c>
      <c r="BW21" s="13">
        <f t="shared" si="47"/>
        <v>130.75767419892114</v>
      </c>
      <c r="BX21" s="13">
        <f t="shared" si="48"/>
        <v>99.704089771779508</v>
      </c>
      <c r="BY21" s="22">
        <v>3500000</v>
      </c>
      <c r="BZ21" s="22">
        <v>1500000</v>
      </c>
      <c r="CA21" s="10">
        <v>1499350</v>
      </c>
      <c r="CB21" s="13">
        <f t="shared" si="49"/>
        <v>42.838571428571427</v>
      </c>
      <c r="CC21" s="13">
        <f t="shared" si="50"/>
        <v>99.956666666666678</v>
      </c>
      <c r="CD21" s="13"/>
      <c r="CE21" s="22"/>
      <c r="CF21" s="10"/>
      <c r="CG21" s="14"/>
      <c r="CH21" s="14"/>
      <c r="CI21" s="22">
        <v>1335400</v>
      </c>
      <c r="CJ21" s="22">
        <v>1335400</v>
      </c>
      <c r="CK21" s="10">
        <v>1335400</v>
      </c>
      <c r="CL21" s="13">
        <f t="shared" si="81"/>
        <v>100</v>
      </c>
      <c r="CM21" s="13">
        <f t="shared" si="82"/>
        <v>100</v>
      </c>
      <c r="CN21" s="22">
        <v>2745000</v>
      </c>
      <c r="CO21" s="22">
        <v>4045000</v>
      </c>
      <c r="CP21" s="10">
        <v>4040537</v>
      </c>
      <c r="CQ21" s="13">
        <f t="shared" si="13"/>
        <v>147.19624772313298</v>
      </c>
      <c r="CR21" s="13">
        <f t="shared" si="14"/>
        <v>99.889666254635358</v>
      </c>
      <c r="CS21" s="22">
        <v>1092000</v>
      </c>
      <c r="CT21" s="22">
        <v>247900</v>
      </c>
      <c r="CU21" s="10">
        <v>153432</v>
      </c>
      <c r="CV21" s="13">
        <f t="shared" si="53"/>
        <v>14.050549450549452</v>
      </c>
      <c r="CW21" s="13">
        <f t="shared" si="54"/>
        <v>61.89269866881807</v>
      </c>
      <c r="CX21" s="4"/>
      <c r="CY21" s="4"/>
      <c r="CZ21" s="4"/>
      <c r="DA21" s="4"/>
      <c r="DB21" s="4"/>
      <c r="DC21" s="13"/>
      <c r="DD21" s="22"/>
      <c r="DE21" s="10"/>
      <c r="DF21" s="13"/>
      <c r="DG21" s="13"/>
      <c r="DH21" s="13"/>
      <c r="DI21" s="22"/>
      <c r="DJ21" s="10"/>
      <c r="DK21" s="14"/>
      <c r="DL21" s="14"/>
      <c r="DM21" s="13"/>
      <c r="DN21" s="22">
        <v>1890100</v>
      </c>
      <c r="DO21" s="10">
        <v>1890036</v>
      </c>
      <c r="DP21" s="13"/>
      <c r="DQ21" s="13">
        <f t="shared" ref="DQ21" si="88">DO21/DN21*100</f>
        <v>99.996613935770597</v>
      </c>
      <c r="DR21" s="22">
        <v>8505200</v>
      </c>
      <c r="DS21" s="22">
        <v>8505200</v>
      </c>
      <c r="DT21" s="10">
        <v>4725090</v>
      </c>
      <c r="DU21" s="13">
        <f t="shared" si="60"/>
        <v>55.555307341391149</v>
      </c>
      <c r="DV21" s="13">
        <f t="shared" si="61"/>
        <v>55.555307341391149</v>
      </c>
      <c r="DW21" s="22">
        <v>4725100</v>
      </c>
      <c r="DX21" s="22">
        <v>4725000</v>
      </c>
      <c r="DY21" s="10">
        <v>945018</v>
      </c>
      <c r="DZ21" s="13">
        <f t="shared" si="15"/>
        <v>19.999957672853487</v>
      </c>
      <c r="EA21" s="13">
        <f t="shared" si="16"/>
        <v>20.000380952380954</v>
      </c>
      <c r="EB21" s="13"/>
      <c r="EC21" s="22">
        <v>577600</v>
      </c>
      <c r="ED21" s="10">
        <v>577511</v>
      </c>
      <c r="EE21" s="13"/>
      <c r="EF21" s="13">
        <f t="shared" si="62"/>
        <v>99.98459141274239</v>
      </c>
      <c r="EG21" s="22">
        <v>35600</v>
      </c>
      <c r="EH21" s="22">
        <v>35600</v>
      </c>
      <c r="EI21" s="10">
        <v>35600</v>
      </c>
      <c r="EJ21" s="13">
        <f t="shared" si="74"/>
        <v>100</v>
      </c>
      <c r="EK21" s="13">
        <f t="shared" si="75"/>
        <v>100</v>
      </c>
      <c r="EL21" s="13"/>
      <c r="EM21" s="22"/>
      <c r="EN21" s="10"/>
      <c r="EO21" s="14"/>
      <c r="EP21" s="14"/>
      <c r="EQ21" s="22">
        <v>168600</v>
      </c>
      <c r="ER21" s="22">
        <v>169000</v>
      </c>
      <c r="ES21" s="10">
        <v>168650.68</v>
      </c>
      <c r="ET21" s="13">
        <f t="shared" si="66"/>
        <v>100.03005931198101</v>
      </c>
      <c r="EU21" s="13">
        <f t="shared" si="67"/>
        <v>99.793301775147924</v>
      </c>
      <c r="EV21" s="22">
        <v>907900</v>
      </c>
      <c r="EW21" s="22"/>
      <c r="EX21" s="10"/>
      <c r="EY21" s="13"/>
      <c r="EZ21" s="13"/>
      <c r="FA21" s="13"/>
      <c r="FB21" s="22"/>
      <c r="FC21" s="10"/>
      <c r="FD21" s="14"/>
      <c r="FE21" s="14"/>
      <c r="FF21" s="22">
        <v>5544900</v>
      </c>
      <c r="FG21" s="22">
        <v>4806600</v>
      </c>
      <c r="FH21" s="10">
        <v>4785939.8099999996</v>
      </c>
      <c r="FI21" s="13">
        <f t="shared" si="20"/>
        <v>86.312463885732825</v>
      </c>
      <c r="FJ21" s="13">
        <f t="shared" si="21"/>
        <v>99.570170390712761</v>
      </c>
      <c r="FK21" s="13"/>
      <c r="FL21" s="22"/>
      <c r="FM21" s="10"/>
      <c r="FN21" s="13"/>
      <c r="FO21" s="13"/>
      <c r="FP21" s="22">
        <v>1396000</v>
      </c>
      <c r="FQ21" s="22">
        <v>1432500</v>
      </c>
      <c r="FR21" s="10">
        <v>1384409.66</v>
      </c>
      <c r="FS21" s="13">
        <f t="shared" si="23"/>
        <v>99.169746418338107</v>
      </c>
      <c r="FT21" s="13">
        <f t="shared" si="24"/>
        <v>96.64290820244328</v>
      </c>
      <c r="FU21" s="22">
        <v>1857200</v>
      </c>
      <c r="FV21" s="22">
        <v>1857200</v>
      </c>
      <c r="FW21" s="10">
        <v>1855508.15</v>
      </c>
      <c r="FX21" s="13">
        <f t="shared" si="25"/>
        <v>99.90890318759422</v>
      </c>
      <c r="FY21" s="13">
        <f t="shared" si="26"/>
        <v>99.90890318759422</v>
      </c>
      <c r="FZ21" s="22">
        <v>12700</v>
      </c>
      <c r="GA21" s="22">
        <v>95200</v>
      </c>
      <c r="GB21" s="10">
        <v>95172</v>
      </c>
      <c r="GC21" s="13" t="s">
        <v>119</v>
      </c>
      <c r="GD21" s="13">
        <f t="shared" si="68"/>
        <v>99.970588235294116</v>
      </c>
      <c r="GE21" s="13"/>
      <c r="GF21" s="22"/>
      <c r="GG21" s="10"/>
      <c r="GH21" s="14"/>
      <c r="GI21" s="14"/>
    </row>
    <row r="22" spans="1:191" x14ac:dyDescent="0.2">
      <c r="A22" s="9" t="s">
        <v>30</v>
      </c>
      <c r="B22" s="22">
        <f t="shared" si="78"/>
        <v>1480588100</v>
      </c>
      <c r="C22" s="22">
        <f t="shared" si="71"/>
        <v>1487710172</v>
      </c>
      <c r="D22" s="22">
        <f t="shared" si="71"/>
        <v>1482400878.01</v>
      </c>
      <c r="E22" s="13">
        <f t="shared" si="27"/>
        <v>100.1224363487725</v>
      </c>
      <c r="F22" s="13">
        <f t="shared" si="28"/>
        <v>99.64312309682856</v>
      </c>
      <c r="G22" s="22">
        <v>3223100</v>
      </c>
      <c r="H22" s="22">
        <v>3223100</v>
      </c>
      <c r="I22" s="10">
        <v>1725310.12</v>
      </c>
      <c r="J22" s="13">
        <f t="shared" si="30"/>
        <v>53.529524991467845</v>
      </c>
      <c r="K22" s="13">
        <f t="shared" si="31"/>
        <v>53.529524991467845</v>
      </c>
      <c r="L22" s="22">
        <v>1275883400</v>
      </c>
      <c r="M22" s="22">
        <v>1299702800</v>
      </c>
      <c r="N22" s="10">
        <v>1299702800</v>
      </c>
      <c r="O22" s="13">
        <f t="shared" si="32"/>
        <v>101.86689473348427</v>
      </c>
      <c r="P22" s="13">
        <f t="shared" si="33"/>
        <v>100</v>
      </c>
      <c r="Q22" s="22">
        <v>61959000</v>
      </c>
      <c r="R22" s="22">
        <v>54756600</v>
      </c>
      <c r="S22" s="10">
        <v>54756600</v>
      </c>
      <c r="T22" s="13">
        <f t="shared" si="1"/>
        <v>88.375538662664027</v>
      </c>
      <c r="U22" s="13">
        <f t="shared" si="2"/>
        <v>100</v>
      </c>
      <c r="V22" s="22">
        <v>27857000</v>
      </c>
      <c r="W22" s="22">
        <v>22767000</v>
      </c>
      <c r="X22" s="10">
        <v>22767000</v>
      </c>
      <c r="Y22" s="13">
        <f t="shared" si="34"/>
        <v>81.72811142621245</v>
      </c>
      <c r="Z22" s="13">
        <f t="shared" si="35"/>
        <v>100</v>
      </c>
      <c r="AA22" s="22">
        <v>9189700</v>
      </c>
      <c r="AB22" s="22"/>
      <c r="AC22" s="10"/>
      <c r="AD22" s="13"/>
      <c r="AE22" s="13"/>
      <c r="AF22" s="22">
        <v>21449700</v>
      </c>
      <c r="AG22" s="22">
        <v>30230900</v>
      </c>
      <c r="AH22" s="10">
        <v>30203900</v>
      </c>
      <c r="AI22" s="13">
        <f t="shared" si="38"/>
        <v>140.81269201900258</v>
      </c>
      <c r="AJ22" s="13">
        <f t="shared" si="39"/>
        <v>99.910687409240211</v>
      </c>
      <c r="AK22" s="22">
        <v>9272700</v>
      </c>
      <c r="AL22" s="22">
        <v>14836272</v>
      </c>
      <c r="AM22" s="10">
        <v>14836272</v>
      </c>
      <c r="AN22" s="13">
        <f t="shared" si="84"/>
        <v>159.99948235141866</v>
      </c>
      <c r="AO22" s="13">
        <f t="shared" si="85"/>
        <v>100</v>
      </c>
      <c r="AP22" s="22">
        <v>13323500</v>
      </c>
      <c r="AQ22" s="22">
        <v>13622400</v>
      </c>
      <c r="AR22" s="10">
        <v>13622400</v>
      </c>
      <c r="AS22" s="13">
        <f t="shared" si="3"/>
        <v>102.24340451082674</v>
      </c>
      <c r="AT22" s="13">
        <f t="shared" si="4"/>
        <v>100</v>
      </c>
      <c r="AU22" s="22"/>
      <c r="AV22" s="22"/>
      <c r="AW22" s="10"/>
      <c r="AX22" s="14"/>
      <c r="AY22" s="14"/>
      <c r="AZ22" s="22"/>
      <c r="BA22" s="22"/>
      <c r="BB22" s="10"/>
      <c r="BC22" s="14"/>
      <c r="BD22" s="13"/>
      <c r="BE22" s="22">
        <v>9419600</v>
      </c>
      <c r="BF22" s="22">
        <v>8887200</v>
      </c>
      <c r="BG22" s="10">
        <v>8887120</v>
      </c>
      <c r="BH22" s="13">
        <f t="shared" si="9"/>
        <v>94.347106034226499</v>
      </c>
      <c r="BI22" s="13">
        <f t="shared" si="10"/>
        <v>99.999099828967502</v>
      </c>
      <c r="BJ22" s="22">
        <v>273000</v>
      </c>
      <c r="BK22" s="22">
        <v>273000</v>
      </c>
      <c r="BL22" s="10">
        <v>273000</v>
      </c>
      <c r="BM22" s="13">
        <f t="shared" si="86"/>
        <v>100</v>
      </c>
      <c r="BN22" s="13">
        <f t="shared" si="87"/>
        <v>100</v>
      </c>
      <c r="BO22" s="22">
        <v>1654600</v>
      </c>
      <c r="BP22" s="22">
        <v>1654600</v>
      </c>
      <c r="BQ22" s="10">
        <v>1654600</v>
      </c>
      <c r="BR22" s="13">
        <f t="shared" si="44"/>
        <v>100</v>
      </c>
      <c r="BS22" s="13">
        <f t="shared" si="45"/>
        <v>100</v>
      </c>
      <c r="BT22" s="22">
        <v>26693100</v>
      </c>
      <c r="BU22" s="22">
        <v>15558300</v>
      </c>
      <c r="BV22" s="10">
        <v>15558300</v>
      </c>
      <c r="BW22" s="13">
        <f t="shared" si="47"/>
        <v>58.285849152028057</v>
      </c>
      <c r="BX22" s="13">
        <f t="shared" si="48"/>
        <v>100</v>
      </c>
      <c r="BY22" s="22">
        <v>1000000</v>
      </c>
      <c r="BZ22" s="22">
        <v>3000000</v>
      </c>
      <c r="CA22" s="10">
        <v>3000000</v>
      </c>
      <c r="CB22" s="13">
        <f t="shared" si="49"/>
        <v>300</v>
      </c>
      <c r="CC22" s="13">
        <f t="shared" si="50"/>
        <v>100</v>
      </c>
      <c r="CD22" s="13"/>
      <c r="CE22" s="22"/>
      <c r="CF22" s="10"/>
      <c r="CG22" s="14"/>
      <c r="CH22" s="14"/>
      <c r="CI22" s="22">
        <v>1543800</v>
      </c>
      <c r="CJ22" s="22">
        <v>1543800</v>
      </c>
      <c r="CK22" s="10">
        <v>1539757.89</v>
      </c>
      <c r="CL22" s="13">
        <f t="shared" si="81"/>
        <v>99.738171395258448</v>
      </c>
      <c r="CM22" s="13">
        <f t="shared" si="82"/>
        <v>99.738171395258448</v>
      </c>
      <c r="CN22" s="13"/>
      <c r="CO22" s="22"/>
      <c r="CP22" s="10"/>
      <c r="CQ22" s="13"/>
      <c r="CR22" s="13"/>
      <c r="CS22" s="13"/>
      <c r="CT22" s="22"/>
      <c r="CU22" s="10"/>
      <c r="CV22" s="13"/>
      <c r="CW22" s="13"/>
      <c r="CX22" s="4"/>
      <c r="CY22" s="4"/>
      <c r="CZ22" s="4"/>
      <c r="DA22" s="4"/>
      <c r="DB22" s="4"/>
      <c r="DC22" s="13"/>
      <c r="DD22" s="22"/>
      <c r="DE22" s="10"/>
      <c r="DF22" s="13"/>
      <c r="DG22" s="13"/>
      <c r="DH22" s="13"/>
      <c r="DI22" s="22"/>
      <c r="DJ22" s="10"/>
      <c r="DK22" s="14"/>
      <c r="DL22" s="14"/>
      <c r="DM22" s="13"/>
      <c r="DN22" s="22"/>
      <c r="DO22" s="10"/>
      <c r="DP22" s="13"/>
      <c r="DQ22" s="10"/>
      <c r="DR22" s="22">
        <v>2835100</v>
      </c>
      <c r="DS22" s="22">
        <v>2835100</v>
      </c>
      <c r="DT22" s="10"/>
      <c r="DU22" s="14"/>
      <c r="DV22" s="13"/>
      <c r="DW22" s="22">
        <v>1890000</v>
      </c>
      <c r="DX22" s="22">
        <v>1890000</v>
      </c>
      <c r="DY22" s="10">
        <v>945018</v>
      </c>
      <c r="DZ22" s="13">
        <f t="shared" si="15"/>
        <v>50.000952380952377</v>
      </c>
      <c r="EA22" s="13">
        <f t="shared" si="16"/>
        <v>50.000952380952377</v>
      </c>
      <c r="EB22" s="13"/>
      <c r="EC22" s="22"/>
      <c r="ED22" s="10"/>
      <c r="EE22" s="13"/>
      <c r="EF22" s="13"/>
      <c r="EG22" s="22">
        <v>19500</v>
      </c>
      <c r="EH22" s="22">
        <v>19500</v>
      </c>
      <c r="EI22" s="10">
        <v>19500</v>
      </c>
      <c r="EJ22" s="13">
        <f t="shared" si="74"/>
        <v>100</v>
      </c>
      <c r="EK22" s="13">
        <f t="shared" si="75"/>
        <v>100</v>
      </c>
      <c r="EL22" s="13"/>
      <c r="EM22" s="22"/>
      <c r="EN22" s="10"/>
      <c r="EO22" s="14"/>
      <c r="EP22" s="14"/>
      <c r="EQ22" s="22">
        <v>120600</v>
      </c>
      <c r="ER22" s="22">
        <v>120900</v>
      </c>
      <c r="ES22" s="10">
        <v>120600</v>
      </c>
      <c r="ET22" s="13">
        <f t="shared" ref="ET22:ET24" si="89">ES22/EQ22*100</f>
        <v>100</v>
      </c>
      <c r="EU22" s="13">
        <f t="shared" ref="EU22:EU24" si="90">ES22/ER22*100</f>
        <v>99.75186104218362</v>
      </c>
      <c r="EV22" s="22">
        <v>624200</v>
      </c>
      <c r="EW22" s="22"/>
      <c r="EX22" s="10"/>
      <c r="EY22" s="13"/>
      <c r="EZ22" s="13"/>
      <c r="FA22" s="13"/>
      <c r="FB22" s="22"/>
      <c r="FC22" s="10"/>
      <c r="FD22" s="14"/>
      <c r="FE22" s="14"/>
      <c r="FF22" s="22">
        <v>4274700</v>
      </c>
      <c r="FG22" s="22">
        <v>4292800</v>
      </c>
      <c r="FH22" s="10">
        <v>4292800</v>
      </c>
      <c r="FI22" s="13">
        <f t="shared" si="20"/>
        <v>100.42342152665684</v>
      </c>
      <c r="FJ22" s="13">
        <f t="shared" si="21"/>
        <v>100</v>
      </c>
      <c r="FK22" s="13"/>
      <c r="FL22" s="22"/>
      <c r="FM22" s="10"/>
      <c r="FN22" s="13"/>
      <c r="FO22" s="13"/>
      <c r="FP22" s="22">
        <v>1076200</v>
      </c>
      <c r="FQ22" s="22">
        <v>1104400</v>
      </c>
      <c r="FR22" s="10">
        <v>1104400</v>
      </c>
      <c r="FS22" s="13">
        <f t="shared" si="23"/>
        <v>102.62033079353282</v>
      </c>
      <c r="FT22" s="13">
        <f t="shared" si="24"/>
        <v>100</v>
      </c>
      <c r="FU22" s="22">
        <v>1738100</v>
      </c>
      <c r="FV22" s="22">
        <v>1738100</v>
      </c>
      <c r="FW22" s="10">
        <v>1738100</v>
      </c>
      <c r="FX22" s="13">
        <f t="shared" si="25"/>
        <v>100</v>
      </c>
      <c r="FY22" s="13">
        <f t="shared" si="26"/>
        <v>100</v>
      </c>
      <c r="FZ22" s="22">
        <v>7200</v>
      </c>
      <c r="GA22" s="22">
        <v>44700</v>
      </c>
      <c r="GB22" s="10">
        <v>44700</v>
      </c>
      <c r="GC22" s="13" t="s">
        <v>119</v>
      </c>
      <c r="GD22" s="13">
        <f t="shared" si="68"/>
        <v>100</v>
      </c>
      <c r="GE22" s="22">
        <v>5260300</v>
      </c>
      <c r="GF22" s="22">
        <v>5608700</v>
      </c>
      <c r="GG22" s="10">
        <v>5608700</v>
      </c>
      <c r="GH22" s="13">
        <f t="shared" si="69"/>
        <v>106.62319639564284</v>
      </c>
      <c r="GI22" s="13">
        <f t="shared" si="70"/>
        <v>100</v>
      </c>
    </row>
    <row r="23" spans="1:191" ht="15" customHeight="1" x14ac:dyDescent="0.2">
      <c r="A23" s="9" t="s">
        <v>31</v>
      </c>
      <c r="B23" s="22">
        <f t="shared" si="78"/>
        <v>585600600</v>
      </c>
      <c r="C23" s="22">
        <f t="shared" si="71"/>
        <v>572378482</v>
      </c>
      <c r="D23" s="22">
        <f t="shared" si="71"/>
        <v>571153967.99000001</v>
      </c>
      <c r="E23" s="13">
        <f t="shared" si="27"/>
        <v>97.533023017735971</v>
      </c>
      <c r="F23" s="13">
        <f t="shared" si="28"/>
        <v>99.786065680575319</v>
      </c>
      <c r="G23" s="22">
        <v>451800</v>
      </c>
      <c r="H23" s="22">
        <v>451800</v>
      </c>
      <c r="I23" s="10">
        <v>450067.3</v>
      </c>
      <c r="J23" s="13">
        <f t="shared" si="30"/>
        <v>99.61648959716689</v>
      </c>
      <c r="K23" s="13">
        <f t="shared" si="31"/>
        <v>99.61648959716689</v>
      </c>
      <c r="L23" s="22">
        <v>498672500</v>
      </c>
      <c r="M23" s="22">
        <v>506809700</v>
      </c>
      <c r="N23" s="10">
        <v>506392933.56</v>
      </c>
      <c r="O23" s="13">
        <f t="shared" si="32"/>
        <v>101.54819717550096</v>
      </c>
      <c r="P23" s="13">
        <f t="shared" si="33"/>
        <v>99.917766680471971</v>
      </c>
      <c r="Q23" s="22">
        <v>23017000</v>
      </c>
      <c r="R23" s="22">
        <v>24555400</v>
      </c>
      <c r="S23" s="10">
        <v>23943756.43</v>
      </c>
      <c r="T23" s="13">
        <f t="shared" si="1"/>
        <v>104.02639974801234</v>
      </c>
      <c r="U23" s="13">
        <f t="shared" si="2"/>
        <v>97.509128053299889</v>
      </c>
      <c r="V23" s="22">
        <v>19150000</v>
      </c>
      <c r="W23" s="22">
        <v>10723200</v>
      </c>
      <c r="X23" s="10">
        <v>10723200</v>
      </c>
      <c r="Y23" s="13">
        <f t="shared" si="34"/>
        <v>55.995822454308097</v>
      </c>
      <c r="Z23" s="13">
        <f t="shared" si="35"/>
        <v>100</v>
      </c>
      <c r="AA23" s="22">
        <v>3528500</v>
      </c>
      <c r="AB23" s="22"/>
      <c r="AC23" s="10"/>
      <c r="AD23" s="13"/>
      <c r="AE23" s="13"/>
      <c r="AF23" s="22">
        <v>13142300</v>
      </c>
      <c r="AG23" s="22">
        <v>7952800</v>
      </c>
      <c r="AH23" s="10">
        <v>7952800</v>
      </c>
      <c r="AI23" s="13">
        <f t="shared" si="38"/>
        <v>60.513000007609023</v>
      </c>
      <c r="AJ23" s="13">
        <f t="shared" si="39"/>
        <v>100</v>
      </c>
      <c r="AK23" s="22">
        <v>8056300</v>
      </c>
      <c r="AL23" s="22">
        <v>3021282</v>
      </c>
      <c r="AM23" s="10">
        <v>2831924.7</v>
      </c>
      <c r="AN23" s="13">
        <f t="shared" si="84"/>
        <v>35.151678810372012</v>
      </c>
      <c r="AO23" s="13">
        <f t="shared" si="85"/>
        <v>93.732551281211101</v>
      </c>
      <c r="AP23" s="22">
        <v>7173200</v>
      </c>
      <c r="AQ23" s="22">
        <v>6748300</v>
      </c>
      <c r="AR23" s="10">
        <v>6748300</v>
      </c>
      <c r="AS23" s="13">
        <f t="shared" si="3"/>
        <v>94.07656276138961</v>
      </c>
      <c r="AT23" s="13">
        <f t="shared" si="4"/>
        <v>100</v>
      </c>
      <c r="AU23" s="22"/>
      <c r="AV23" s="22"/>
      <c r="AW23" s="10"/>
      <c r="AX23" s="14"/>
      <c r="AY23" s="14"/>
      <c r="AZ23" s="22"/>
      <c r="BA23" s="22"/>
      <c r="BB23" s="10"/>
      <c r="BC23" s="14"/>
      <c r="BD23" s="13"/>
      <c r="BE23" s="22">
        <v>3601400</v>
      </c>
      <c r="BF23" s="22">
        <v>3601400</v>
      </c>
      <c r="BG23" s="10">
        <v>3601400</v>
      </c>
      <c r="BH23" s="13">
        <f t="shared" si="9"/>
        <v>100</v>
      </c>
      <c r="BI23" s="13">
        <f t="shared" si="10"/>
        <v>100</v>
      </c>
      <c r="BJ23" s="22">
        <v>253300</v>
      </c>
      <c r="BK23" s="22">
        <v>253300</v>
      </c>
      <c r="BL23" s="10">
        <v>253300</v>
      </c>
      <c r="BM23" s="13">
        <f t="shared" si="86"/>
        <v>100</v>
      </c>
      <c r="BN23" s="13">
        <f t="shared" si="87"/>
        <v>100</v>
      </c>
      <c r="BO23" s="22">
        <v>1355800</v>
      </c>
      <c r="BP23" s="22">
        <v>1355800</v>
      </c>
      <c r="BQ23" s="10">
        <v>1355800</v>
      </c>
      <c r="BR23" s="13">
        <f t="shared" si="44"/>
        <v>100</v>
      </c>
      <c r="BS23" s="13">
        <f t="shared" si="45"/>
        <v>100</v>
      </c>
      <c r="BT23" s="22">
        <v>5600</v>
      </c>
      <c r="BU23" s="22">
        <v>7200</v>
      </c>
      <c r="BV23" s="10">
        <v>7200</v>
      </c>
      <c r="BW23" s="13">
        <f t="shared" si="47"/>
        <v>128.57142857142858</v>
      </c>
      <c r="BX23" s="13">
        <f t="shared" si="48"/>
        <v>100</v>
      </c>
      <c r="BY23" s="22"/>
      <c r="BZ23" s="22"/>
      <c r="CA23" s="10"/>
      <c r="CB23" s="13"/>
      <c r="CC23" s="13"/>
      <c r="CD23" s="13"/>
      <c r="CE23" s="22"/>
      <c r="CF23" s="10"/>
      <c r="CG23" s="14"/>
      <c r="CH23" s="14"/>
      <c r="CI23" s="22">
        <v>498700</v>
      </c>
      <c r="CJ23" s="22">
        <v>498700</v>
      </c>
      <c r="CK23" s="10">
        <v>493712</v>
      </c>
      <c r="CL23" s="13">
        <f t="shared" si="81"/>
        <v>98.999799478644476</v>
      </c>
      <c r="CM23" s="13">
        <f t="shared" si="82"/>
        <v>98.999799478644476</v>
      </c>
      <c r="CN23" s="13"/>
      <c r="CO23" s="22"/>
      <c r="CP23" s="10"/>
      <c r="CQ23" s="13"/>
      <c r="CR23" s="13"/>
      <c r="CS23" s="13"/>
      <c r="CT23" s="22"/>
      <c r="CU23" s="10"/>
      <c r="CV23" s="13"/>
      <c r="CW23" s="13"/>
      <c r="CX23" s="4"/>
      <c r="CY23" s="4"/>
      <c r="CZ23" s="4"/>
      <c r="DA23" s="4"/>
      <c r="DB23" s="4"/>
      <c r="DC23" s="4"/>
      <c r="DD23" s="22"/>
      <c r="DE23" s="10"/>
      <c r="DF23" s="13"/>
      <c r="DG23" s="13"/>
      <c r="DH23" s="4"/>
      <c r="DI23" s="22"/>
      <c r="DJ23" s="10"/>
      <c r="DK23" s="14"/>
      <c r="DL23" s="14"/>
      <c r="DM23" s="4"/>
      <c r="DN23" s="22"/>
      <c r="DO23" s="10"/>
      <c r="DP23" s="4"/>
      <c r="DQ23" s="10"/>
      <c r="DR23" s="4"/>
      <c r="DS23" s="22"/>
      <c r="DT23" s="10"/>
      <c r="DU23" s="14"/>
      <c r="DV23" s="14"/>
      <c r="DW23" s="4"/>
      <c r="DX23" s="22"/>
      <c r="DY23" s="10"/>
      <c r="DZ23" s="13"/>
      <c r="EA23" s="13"/>
      <c r="EB23" s="4"/>
      <c r="EC23" s="22"/>
      <c r="ED23" s="10"/>
      <c r="EE23" s="13"/>
      <c r="EF23" s="13"/>
      <c r="EG23" s="22">
        <v>6600</v>
      </c>
      <c r="EH23" s="22">
        <v>6600</v>
      </c>
      <c r="EI23" s="10">
        <v>6600</v>
      </c>
      <c r="EJ23" s="13">
        <f t="shared" si="74"/>
        <v>100</v>
      </c>
      <c r="EK23" s="13">
        <f t="shared" si="75"/>
        <v>100</v>
      </c>
      <c r="EL23" s="4"/>
      <c r="EM23" s="22"/>
      <c r="EN23" s="10"/>
      <c r="EO23" s="14"/>
      <c r="EP23" s="14"/>
      <c r="EQ23" s="22">
        <v>74400</v>
      </c>
      <c r="ER23" s="22">
        <v>74600</v>
      </c>
      <c r="ES23" s="10">
        <v>74600</v>
      </c>
      <c r="ET23" s="13">
        <f t="shared" si="89"/>
        <v>100.26881720430107</v>
      </c>
      <c r="EU23" s="13">
        <f t="shared" si="90"/>
        <v>100</v>
      </c>
      <c r="EV23" s="22">
        <v>279400</v>
      </c>
      <c r="EW23" s="22"/>
      <c r="EX23" s="10"/>
      <c r="EY23" s="4"/>
      <c r="EZ23" s="4"/>
      <c r="FA23" s="13"/>
      <c r="FB23" s="22"/>
      <c r="FC23" s="10"/>
      <c r="FD23" s="14"/>
      <c r="FE23" s="14"/>
      <c r="FF23" s="22">
        <v>2978000</v>
      </c>
      <c r="FG23" s="22">
        <v>2809300</v>
      </c>
      <c r="FH23" s="10">
        <v>2809300</v>
      </c>
      <c r="FI23" s="13">
        <f t="shared" si="20"/>
        <v>94.335124244459365</v>
      </c>
      <c r="FJ23" s="13">
        <f t="shared" si="21"/>
        <v>100</v>
      </c>
      <c r="FK23" s="13"/>
      <c r="FL23" s="22"/>
      <c r="FM23" s="10"/>
      <c r="FN23" s="13"/>
      <c r="FO23" s="13"/>
      <c r="FP23" s="22">
        <v>749700</v>
      </c>
      <c r="FQ23" s="22">
        <v>769300</v>
      </c>
      <c r="FR23" s="10">
        <v>769300</v>
      </c>
      <c r="FS23" s="13">
        <f t="shared" si="23"/>
        <v>102.61437908496731</v>
      </c>
      <c r="FT23" s="13">
        <f t="shared" si="24"/>
        <v>100</v>
      </c>
      <c r="FU23" s="22">
        <v>830500</v>
      </c>
      <c r="FV23" s="22">
        <v>830500</v>
      </c>
      <c r="FW23" s="10">
        <v>830500</v>
      </c>
      <c r="FX23" s="13">
        <f t="shared" si="25"/>
        <v>100</v>
      </c>
      <c r="FY23" s="13">
        <f t="shared" si="26"/>
        <v>100</v>
      </c>
      <c r="FZ23" s="22">
        <v>4300</v>
      </c>
      <c r="GA23" s="22">
        <v>21900</v>
      </c>
      <c r="GB23" s="10">
        <v>21874</v>
      </c>
      <c r="GC23" s="13" t="s">
        <v>119</v>
      </c>
      <c r="GD23" s="13">
        <f t="shared" si="68"/>
        <v>99.881278538812793</v>
      </c>
      <c r="GE23" s="22">
        <v>1771300</v>
      </c>
      <c r="GF23" s="22">
        <v>1887400</v>
      </c>
      <c r="GG23" s="10">
        <v>1887400</v>
      </c>
      <c r="GH23" s="13">
        <f t="shared" si="69"/>
        <v>106.55450798848302</v>
      </c>
      <c r="GI23" s="13">
        <f t="shared" si="70"/>
        <v>100</v>
      </c>
    </row>
    <row r="24" spans="1:191" ht="15" customHeight="1" x14ac:dyDescent="0.2">
      <c r="A24" s="9" t="s">
        <v>32</v>
      </c>
      <c r="B24" s="22">
        <f t="shared" si="78"/>
        <v>1565029200</v>
      </c>
      <c r="C24" s="22">
        <f t="shared" si="71"/>
        <v>1598194109</v>
      </c>
      <c r="D24" s="22">
        <f t="shared" si="71"/>
        <v>1596209782.4100001</v>
      </c>
      <c r="E24" s="13">
        <f t="shared" si="27"/>
        <v>101.99233230983806</v>
      </c>
      <c r="F24" s="13">
        <f t="shared" si="28"/>
        <v>99.875839450363031</v>
      </c>
      <c r="G24" s="22">
        <v>1355200</v>
      </c>
      <c r="H24" s="22">
        <v>1355200</v>
      </c>
      <c r="I24" s="10">
        <v>1355200</v>
      </c>
      <c r="J24" s="13">
        <f t="shared" si="30"/>
        <v>100</v>
      </c>
      <c r="K24" s="13">
        <f t="shared" si="31"/>
        <v>100</v>
      </c>
      <c r="L24" s="22">
        <v>1233265000</v>
      </c>
      <c r="M24" s="22">
        <v>1239661300</v>
      </c>
      <c r="N24" s="10">
        <v>1239246485.1700001</v>
      </c>
      <c r="O24" s="13">
        <f t="shared" si="32"/>
        <v>100.48501215634921</v>
      </c>
      <c r="P24" s="13">
        <f t="shared" si="33"/>
        <v>99.966538051159631</v>
      </c>
      <c r="Q24" s="22">
        <v>49709100</v>
      </c>
      <c r="R24" s="22">
        <v>33282800</v>
      </c>
      <c r="S24" s="10">
        <v>32980165.32</v>
      </c>
      <c r="T24" s="13">
        <f t="shared" si="1"/>
        <v>66.346333608936789</v>
      </c>
      <c r="U24" s="13">
        <f t="shared" si="2"/>
        <v>99.090717487711373</v>
      </c>
      <c r="V24" s="22">
        <v>27482000</v>
      </c>
      <c r="W24" s="22">
        <v>19882000</v>
      </c>
      <c r="X24" s="10">
        <v>19882000</v>
      </c>
      <c r="Y24" s="13">
        <f t="shared" si="34"/>
        <v>72.345535259442542</v>
      </c>
      <c r="Z24" s="13">
        <f t="shared" si="35"/>
        <v>100</v>
      </c>
      <c r="AA24" s="22">
        <v>10455400</v>
      </c>
      <c r="AB24" s="22"/>
      <c r="AC24" s="10"/>
      <c r="AD24" s="13"/>
      <c r="AE24" s="13"/>
      <c r="AF24" s="22">
        <v>47388100</v>
      </c>
      <c r="AG24" s="22">
        <v>46173300</v>
      </c>
      <c r="AH24" s="10">
        <v>45964196.640000001</v>
      </c>
      <c r="AI24" s="13">
        <f t="shared" si="38"/>
        <v>96.995230110512978</v>
      </c>
      <c r="AJ24" s="13">
        <f t="shared" si="39"/>
        <v>99.547133603186253</v>
      </c>
      <c r="AK24" s="22">
        <v>10485100</v>
      </c>
      <c r="AL24" s="22">
        <v>15593809</v>
      </c>
      <c r="AM24" s="10">
        <v>15593809</v>
      </c>
      <c r="AN24" s="13">
        <f t="shared" si="84"/>
        <v>148.72351241285253</v>
      </c>
      <c r="AO24" s="13">
        <f t="shared" si="85"/>
        <v>100</v>
      </c>
      <c r="AP24" s="22">
        <v>14345500</v>
      </c>
      <c r="AQ24" s="22">
        <v>13972000</v>
      </c>
      <c r="AR24" s="10">
        <v>13356135.67</v>
      </c>
      <c r="AS24" s="13">
        <f t="shared" si="3"/>
        <v>93.103312327907702</v>
      </c>
      <c r="AT24" s="13">
        <f t="shared" si="4"/>
        <v>95.592153378184946</v>
      </c>
      <c r="AU24" s="22">
        <v>2519500</v>
      </c>
      <c r="AV24" s="22">
        <v>788481.09</v>
      </c>
      <c r="AW24" s="10">
        <v>788481.09</v>
      </c>
      <c r="AX24" s="13">
        <f t="shared" si="5"/>
        <v>31.29514149632864</v>
      </c>
      <c r="AY24" s="13">
        <f t="shared" si="6"/>
        <v>100</v>
      </c>
      <c r="AZ24" s="22">
        <v>1079800</v>
      </c>
      <c r="BA24" s="22">
        <v>337918.91</v>
      </c>
      <c r="BB24" s="10">
        <v>337918.91</v>
      </c>
      <c r="BC24" s="13">
        <f t="shared" si="7"/>
        <v>31.294583256158546</v>
      </c>
      <c r="BD24" s="13">
        <f t="shared" si="8"/>
        <v>100</v>
      </c>
      <c r="BE24" s="22">
        <v>5651700</v>
      </c>
      <c r="BF24" s="22">
        <v>5651700</v>
      </c>
      <c r="BG24" s="10">
        <v>5651700</v>
      </c>
      <c r="BH24" s="13">
        <f t="shared" si="9"/>
        <v>100</v>
      </c>
      <c r="BI24" s="13">
        <f t="shared" si="10"/>
        <v>100</v>
      </c>
      <c r="BJ24" s="22">
        <v>418000</v>
      </c>
      <c r="BK24" s="22">
        <v>418000</v>
      </c>
      <c r="BL24" s="10">
        <v>418000</v>
      </c>
      <c r="BM24" s="13">
        <f t="shared" si="86"/>
        <v>100</v>
      </c>
      <c r="BN24" s="13">
        <f t="shared" si="87"/>
        <v>100</v>
      </c>
      <c r="BO24" s="22">
        <v>1668100</v>
      </c>
      <c r="BP24" s="22">
        <v>1668100</v>
      </c>
      <c r="BQ24" s="10">
        <v>1668100</v>
      </c>
      <c r="BR24" s="13">
        <f t="shared" si="44"/>
        <v>100</v>
      </c>
      <c r="BS24" s="13">
        <f t="shared" si="45"/>
        <v>100</v>
      </c>
      <c r="BT24" s="22">
        <v>100100900</v>
      </c>
      <c r="BU24" s="22">
        <v>175051000</v>
      </c>
      <c r="BV24" s="10">
        <v>175041848</v>
      </c>
      <c r="BW24" s="13">
        <f t="shared" si="47"/>
        <v>174.86540880251826</v>
      </c>
      <c r="BX24" s="13">
        <f t="shared" si="48"/>
        <v>99.994771809358411</v>
      </c>
      <c r="BY24" s="22">
        <v>32000000</v>
      </c>
      <c r="BZ24" s="22">
        <v>13534600</v>
      </c>
      <c r="CA24" s="10">
        <v>13534530</v>
      </c>
      <c r="CB24" s="13">
        <f t="shared" si="49"/>
        <v>42.295406249999999</v>
      </c>
      <c r="CC24" s="13">
        <f t="shared" si="50"/>
        <v>99.999482807027917</v>
      </c>
      <c r="CD24" s="22">
        <v>11454600</v>
      </c>
      <c r="CE24" s="22">
        <v>16639300</v>
      </c>
      <c r="CF24" s="10">
        <v>16638019</v>
      </c>
      <c r="CG24" s="13">
        <f t="shared" si="51"/>
        <v>145.2518551498961</v>
      </c>
      <c r="CH24" s="13">
        <f t="shared" si="52"/>
        <v>99.992301358831199</v>
      </c>
      <c r="CI24" s="22">
        <v>2283900</v>
      </c>
      <c r="CJ24" s="22">
        <v>2283900</v>
      </c>
      <c r="CK24" s="10">
        <v>1875443.81</v>
      </c>
      <c r="CL24" s="13">
        <f t="shared" si="81"/>
        <v>82.115846140373932</v>
      </c>
      <c r="CM24" s="13">
        <f t="shared" si="82"/>
        <v>82.115846140373932</v>
      </c>
      <c r="CN24" s="13"/>
      <c r="CO24" s="22"/>
      <c r="CP24" s="10"/>
      <c r="CQ24" s="13"/>
      <c r="CR24" s="13"/>
      <c r="CS24" s="13"/>
      <c r="CT24" s="22"/>
      <c r="CU24" s="10"/>
      <c r="CV24" s="13"/>
      <c r="CW24" s="13"/>
      <c r="CX24" s="4"/>
      <c r="CY24" s="4"/>
      <c r="CZ24" s="4"/>
      <c r="DA24" s="4"/>
      <c r="DB24" s="4"/>
      <c r="DC24" s="4"/>
      <c r="DD24" s="22"/>
      <c r="DE24" s="10"/>
      <c r="DF24" s="13"/>
      <c r="DG24" s="13"/>
      <c r="DH24" s="20"/>
      <c r="DI24" s="22"/>
      <c r="DJ24" s="10"/>
      <c r="DK24" s="14"/>
      <c r="DL24" s="14"/>
      <c r="DM24" s="4"/>
      <c r="DN24" s="22"/>
      <c r="DO24" s="10"/>
      <c r="DP24" s="4"/>
      <c r="DQ24" s="10"/>
      <c r="DR24" s="4"/>
      <c r="DS24" s="22"/>
      <c r="DT24" s="10"/>
      <c r="DU24" s="14"/>
      <c r="DV24" s="14"/>
      <c r="DW24" s="4"/>
      <c r="DX24" s="22"/>
      <c r="DY24" s="10"/>
      <c r="DZ24" s="13"/>
      <c r="EA24" s="13"/>
      <c r="EB24" s="22">
        <v>542800</v>
      </c>
      <c r="EC24" s="22"/>
      <c r="ED24" s="10"/>
      <c r="EE24" s="13"/>
      <c r="EF24" s="13"/>
      <c r="EG24" s="22">
        <v>4300</v>
      </c>
      <c r="EH24" s="22">
        <v>4300</v>
      </c>
      <c r="EI24" s="10">
        <v>4300</v>
      </c>
      <c r="EJ24" s="13">
        <f t="shared" si="74"/>
        <v>100</v>
      </c>
      <c r="EK24" s="13">
        <f t="shared" si="75"/>
        <v>100</v>
      </c>
      <c r="EL24" s="22">
        <v>1073700</v>
      </c>
      <c r="EM24" s="22">
        <v>654500</v>
      </c>
      <c r="EN24" s="10">
        <v>631549.80000000005</v>
      </c>
      <c r="EO24" s="13">
        <f t="shared" ref="EO24" si="91">EN24/EL24*100</f>
        <v>58.819949706621969</v>
      </c>
      <c r="EP24" s="13">
        <f t="shared" ref="EP24" si="92">EN24/EM24*100</f>
        <v>96.493475935828883</v>
      </c>
      <c r="EQ24" s="22">
        <v>120600</v>
      </c>
      <c r="ER24" s="22">
        <v>120900</v>
      </c>
      <c r="ES24" s="10">
        <v>120900</v>
      </c>
      <c r="ET24" s="13">
        <f t="shared" si="89"/>
        <v>100.24875621890547</v>
      </c>
      <c r="EU24" s="13">
        <f t="shared" si="90"/>
        <v>100</v>
      </c>
      <c r="EV24" s="22">
        <v>583000</v>
      </c>
      <c r="EW24" s="22"/>
      <c r="EX24" s="10"/>
      <c r="EY24" s="4"/>
      <c r="EZ24" s="4"/>
      <c r="FA24" s="13"/>
      <c r="FB24" s="22"/>
      <c r="FC24" s="10"/>
      <c r="FD24" s="14"/>
      <c r="FE24" s="14"/>
      <c r="FF24" s="22">
        <v>4274700</v>
      </c>
      <c r="FG24" s="22">
        <v>4032500</v>
      </c>
      <c r="FH24" s="10">
        <v>4032500</v>
      </c>
      <c r="FI24" s="13">
        <f t="shared" si="20"/>
        <v>94.334105317332202</v>
      </c>
      <c r="FJ24" s="13">
        <f t="shared" si="21"/>
        <v>100</v>
      </c>
      <c r="FK24" s="13"/>
      <c r="FL24" s="22"/>
      <c r="FM24" s="10"/>
      <c r="FN24" s="13"/>
      <c r="FO24" s="13"/>
      <c r="FP24" s="22">
        <v>1076200</v>
      </c>
      <c r="FQ24" s="22">
        <v>1104400</v>
      </c>
      <c r="FR24" s="10">
        <v>1104400</v>
      </c>
      <c r="FS24" s="13">
        <f t="shared" si="23"/>
        <v>102.62033079353282</v>
      </c>
      <c r="FT24" s="13">
        <f t="shared" si="24"/>
        <v>100</v>
      </c>
      <c r="FU24" s="22">
        <v>1737400</v>
      </c>
      <c r="FV24" s="22">
        <v>1737400</v>
      </c>
      <c r="FW24" s="10">
        <v>1737400</v>
      </c>
      <c r="FX24" s="13">
        <f t="shared" si="25"/>
        <v>100</v>
      </c>
      <c r="FY24" s="13">
        <f t="shared" si="26"/>
        <v>100</v>
      </c>
      <c r="FZ24" s="22">
        <v>12600</v>
      </c>
      <c r="GA24" s="22">
        <v>43400</v>
      </c>
      <c r="GB24" s="10">
        <v>43400</v>
      </c>
      <c r="GC24" s="13" t="s">
        <v>119</v>
      </c>
      <c r="GD24" s="13">
        <f t="shared" ref="GD24" si="93">GB24/GA24*100</f>
        <v>100</v>
      </c>
      <c r="GE24" s="22">
        <v>3942000</v>
      </c>
      <c r="GF24" s="22">
        <v>4203300</v>
      </c>
      <c r="GG24" s="10">
        <v>4203300</v>
      </c>
      <c r="GH24" s="13">
        <f t="shared" si="69"/>
        <v>106.62861491628615</v>
      </c>
      <c r="GI24" s="13">
        <f t="shared" si="70"/>
        <v>100</v>
      </c>
    </row>
    <row r="25" spans="1:191" ht="29.45" customHeight="1" x14ac:dyDescent="0.2">
      <c r="A25" s="8" t="s">
        <v>33</v>
      </c>
      <c r="B25" s="12">
        <f>SUM(B26:B34)</f>
        <v>18972583700</v>
      </c>
      <c r="C25" s="12">
        <f t="shared" ref="C25:D25" si="94">SUM(C26:C34)</f>
        <v>18783044062.960003</v>
      </c>
      <c r="D25" s="12">
        <f t="shared" si="94"/>
        <v>18722202455.629997</v>
      </c>
      <c r="E25" s="14">
        <f t="shared" si="27"/>
        <v>98.680299698084866</v>
      </c>
      <c r="F25" s="14">
        <f t="shared" si="28"/>
        <v>99.6760822839681</v>
      </c>
      <c r="G25" s="12">
        <f t="shared" ref="G25:I25" si="95">G26+G27+G28+G29+G30+G31+G32+G33+G34</f>
        <v>29287900</v>
      </c>
      <c r="H25" s="12">
        <f t="shared" si="95"/>
        <v>20481200</v>
      </c>
      <c r="I25" s="12">
        <f t="shared" si="95"/>
        <v>19221935.359999999</v>
      </c>
      <c r="J25" s="14">
        <f t="shared" ref="J25:J34" si="96">I25/G25*100</f>
        <v>65.630978526968477</v>
      </c>
      <c r="K25" s="14">
        <f t="shared" ref="K25:K34" si="97">I25/H25*100</f>
        <v>93.851607132394591</v>
      </c>
      <c r="L25" s="12">
        <f t="shared" ref="L25:N25" si="98">SUM(L26:L34)</f>
        <v>14628388400</v>
      </c>
      <c r="M25" s="12">
        <f t="shared" si="98"/>
        <v>14624437000</v>
      </c>
      <c r="N25" s="12">
        <f t="shared" si="98"/>
        <v>14614083123.389999</v>
      </c>
      <c r="O25" s="14">
        <f t="shared" si="32"/>
        <v>99.902208799637833</v>
      </c>
      <c r="P25" s="14">
        <f t="shared" si="33"/>
        <v>99.929201537057452</v>
      </c>
      <c r="Q25" s="20">
        <f t="shared" ref="Q25:S25" si="99">SUM(Q26:Q34)</f>
        <v>506224500</v>
      </c>
      <c r="R25" s="20">
        <f t="shared" si="99"/>
        <v>483521900</v>
      </c>
      <c r="S25" s="20">
        <f t="shared" si="99"/>
        <v>481533054.98000002</v>
      </c>
      <c r="T25" s="14">
        <f t="shared" si="1"/>
        <v>95.12243184199896</v>
      </c>
      <c r="U25" s="14">
        <f t="shared" si="2"/>
        <v>99.588675296816959</v>
      </c>
      <c r="V25" s="12">
        <f t="shared" ref="V25:X25" si="100">SUM(V26:V34)</f>
        <v>292057000</v>
      </c>
      <c r="W25" s="12">
        <f t="shared" si="100"/>
        <v>162922500</v>
      </c>
      <c r="X25" s="12">
        <f t="shared" si="100"/>
        <v>162682390.44</v>
      </c>
      <c r="Y25" s="14">
        <f t="shared" si="34"/>
        <v>55.702274021851892</v>
      </c>
      <c r="Z25" s="14">
        <f t="shared" si="35"/>
        <v>99.852623449799751</v>
      </c>
      <c r="AA25" s="12">
        <f>SUM(AA26:AA327)</f>
        <v>100452600</v>
      </c>
      <c r="AB25" s="12">
        <f>SUM(AB26:AB327)</f>
        <v>4849900</v>
      </c>
      <c r="AC25" s="12">
        <f>SUM(AC26:AC327)</f>
        <v>2289636.2800000003</v>
      </c>
      <c r="AD25" s="14">
        <f t="shared" si="36"/>
        <v>2.2793200773300044</v>
      </c>
      <c r="AE25" s="14">
        <f t="shared" si="37"/>
        <v>47.209968865337437</v>
      </c>
      <c r="AF25" s="12">
        <f t="shared" ref="AF25:AH25" si="101">SUM(AF26:AF34)</f>
        <v>550176300</v>
      </c>
      <c r="AG25" s="12">
        <f t="shared" si="101"/>
        <v>460712300</v>
      </c>
      <c r="AH25" s="12">
        <f t="shared" si="101"/>
        <v>453842404.03999996</v>
      </c>
      <c r="AI25" s="14">
        <f t="shared" si="38"/>
        <v>82.490358824980277</v>
      </c>
      <c r="AJ25" s="14">
        <f t="shared" si="39"/>
        <v>98.508853364670316</v>
      </c>
      <c r="AK25" s="12">
        <f t="shared" ref="AK25:AM25" si="102">SUM(AK26:AK34)</f>
        <v>237059400</v>
      </c>
      <c r="AL25" s="12">
        <f t="shared" si="102"/>
        <v>152553844.96000001</v>
      </c>
      <c r="AM25" s="12">
        <f t="shared" si="102"/>
        <v>151844028.16</v>
      </c>
      <c r="AN25" s="14">
        <f t="shared" si="40"/>
        <v>64.053156365029182</v>
      </c>
      <c r="AO25" s="14">
        <f t="shared" si="41"/>
        <v>99.534710645814187</v>
      </c>
      <c r="AP25" s="20">
        <f t="shared" ref="AP25:AR25" si="103">SUM(AP26:AP34)</f>
        <v>204384100</v>
      </c>
      <c r="AQ25" s="20">
        <f t="shared" si="103"/>
        <v>192833900</v>
      </c>
      <c r="AR25" s="20">
        <f t="shared" si="103"/>
        <v>190798681.42999998</v>
      </c>
      <c r="AS25" s="14">
        <f t="shared" si="3"/>
        <v>93.352996358327275</v>
      </c>
      <c r="AT25" s="14">
        <f t="shared" si="4"/>
        <v>98.944574283878495</v>
      </c>
      <c r="AU25" s="12">
        <f>SUM(AU26:AU34)</f>
        <v>0</v>
      </c>
      <c r="AV25" s="12">
        <f t="shared" ref="AV25:AW25" si="104">SUM(AV26:AV34)</f>
        <v>4200005.82</v>
      </c>
      <c r="AW25" s="12">
        <f t="shared" si="104"/>
        <v>4200005.82</v>
      </c>
      <c r="AX25" s="13"/>
      <c r="AY25" s="14">
        <f t="shared" si="6"/>
        <v>100</v>
      </c>
      <c r="AZ25" s="12">
        <v>0</v>
      </c>
      <c r="BA25" s="20">
        <f>SUM(BA26:BA34)</f>
        <v>1799994.18</v>
      </c>
      <c r="BB25" s="20">
        <f>SUM(BB26:BB34)</f>
        <v>1799994.18</v>
      </c>
      <c r="BC25" s="13"/>
      <c r="BD25" s="14">
        <f t="shared" ref="BD25" si="105">BB25/BA25*100</f>
        <v>100</v>
      </c>
      <c r="BE25" s="20">
        <f t="shared" ref="BE25:BG25" si="106">SUM(BE26:BE34)</f>
        <v>96886500</v>
      </c>
      <c r="BF25" s="20">
        <f t="shared" si="106"/>
        <v>96916500</v>
      </c>
      <c r="BG25" s="20">
        <f t="shared" si="106"/>
        <v>96865866.379999995</v>
      </c>
      <c r="BH25" s="14">
        <f t="shared" si="9"/>
        <v>99.978703307478327</v>
      </c>
      <c r="BI25" s="14">
        <f t="shared" si="10"/>
        <v>99.947755418324007</v>
      </c>
      <c r="BJ25" s="20">
        <f t="shared" ref="BJ25:BL25" si="107">SUM(BJ26:BJ34)</f>
        <v>2829500</v>
      </c>
      <c r="BK25" s="20">
        <f t="shared" si="107"/>
        <v>2829500</v>
      </c>
      <c r="BL25" s="20">
        <f t="shared" si="107"/>
        <v>2829500</v>
      </c>
      <c r="BM25" s="14">
        <f t="shared" si="42"/>
        <v>100</v>
      </c>
      <c r="BN25" s="14">
        <f t="shared" si="43"/>
        <v>100</v>
      </c>
      <c r="BO25" s="20">
        <f t="shared" ref="BO25:BQ25" si="108">SUM(BO26:BO34)</f>
        <v>21745500</v>
      </c>
      <c r="BP25" s="20">
        <f t="shared" si="108"/>
        <v>21844500</v>
      </c>
      <c r="BQ25" s="20">
        <f t="shared" si="108"/>
        <v>21842438.600000001</v>
      </c>
      <c r="BR25" s="14">
        <f t="shared" si="44"/>
        <v>100.44578694442529</v>
      </c>
      <c r="BS25" s="14">
        <f t="shared" si="45"/>
        <v>99.990563299686428</v>
      </c>
      <c r="BT25" s="20">
        <f t="shared" ref="BT25:BV25" si="109">SUM(BT26:BT34)</f>
        <v>447549500</v>
      </c>
      <c r="BU25" s="20">
        <f t="shared" si="109"/>
        <v>664822300</v>
      </c>
      <c r="BV25" s="20">
        <f t="shared" si="109"/>
        <v>662649537.62</v>
      </c>
      <c r="BW25" s="14">
        <f t="shared" si="47"/>
        <v>148.06173118727651</v>
      </c>
      <c r="BX25" s="14">
        <f t="shared" si="48"/>
        <v>99.67318148323244</v>
      </c>
      <c r="BY25" s="20">
        <f t="shared" ref="BY25:CA25" si="110">SUM(BY26:BY34)</f>
        <v>18500000</v>
      </c>
      <c r="BZ25" s="20">
        <f t="shared" si="110"/>
        <v>26033400</v>
      </c>
      <c r="CA25" s="20">
        <f t="shared" si="110"/>
        <v>25590095.950000003</v>
      </c>
      <c r="CB25" s="14">
        <f t="shared" si="49"/>
        <v>138.32484297297299</v>
      </c>
      <c r="CC25" s="14">
        <f t="shared" si="50"/>
        <v>98.297171902248664</v>
      </c>
      <c r="CD25" s="20">
        <f t="shared" ref="CD25:CF25" si="111">SUM(CD26:CD34)</f>
        <v>13553200</v>
      </c>
      <c r="CE25" s="20">
        <f t="shared" si="111"/>
        <v>20916500</v>
      </c>
      <c r="CF25" s="20">
        <f t="shared" si="111"/>
        <v>20916461.699999999</v>
      </c>
      <c r="CG25" s="14">
        <f t="shared" si="51"/>
        <v>154.32858439335359</v>
      </c>
      <c r="CH25" s="14">
        <f t="shared" si="52"/>
        <v>99.999816890971232</v>
      </c>
      <c r="CI25" s="20">
        <f t="shared" ref="CI25:CK25" si="112">SUM(CI26:CI34)</f>
        <v>14212000</v>
      </c>
      <c r="CJ25" s="20">
        <f t="shared" si="112"/>
        <v>14212000</v>
      </c>
      <c r="CK25" s="20">
        <f t="shared" si="112"/>
        <v>11239793.030000001</v>
      </c>
      <c r="CL25" s="14">
        <f>CK25/CI25*100</f>
        <v>79.086638263439355</v>
      </c>
      <c r="CM25" s="14">
        <f>CK25/CJ25*100</f>
        <v>79.086638263439355</v>
      </c>
      <c r="CN25" s="20">
        <f t="shared" ref="CN25:CP25" si="113">SUM(CN26:CN34)</f>
        <v>40905000</v>
      </c>
      <c r="CO25" s="20">
        <f t="shared" si="113"/>
        <v>18448300</v>
      </c>
      <c r="CP25" s="20">
        <f t="shared" si="113"/>
        <v>18388878.829999998</v>
      </c>
      <c r="CQ25" s="14">
        <f t="shared" si="13"/>
        <v>44.95508820437599</v>
      </c>
      <c r="CR25" s="14">
        <f t="shared" si="14"/>
        <v>99.677904359751295</v>
      </c>
      <c r="CS25" s="20">
        <f t="shared" ref="CS25:CU25" si="114">SUM(CS26:CS34)</f>
        <v>18108000</v>
      </c>
      <c r="CT25" s="20">
        <f t="shared" si="114"/>
        <v>26237200</v>
      </c>
      <c r="CU25" s="20">
        <f t="shared" si="114"/>
        <v>23680310</v>
      </c>
      <c r="CV25" s="14">
        <f t="shared" si="53"/>
        <v>130.77264192622044</v>
      </c>
      <c r="CW25" s="14">
        <f t="shared" si="54"/>
        <v>90.254714679920113</v>
      </c>
      <c r="CX25" s="12">
        <f t="shared" ref="CX25:CZ25" si="115">SUM(CX26:CX34)</f>
        <v>0</v>
      </c>
      <c r="CY25" s="12">
        <f t="shared" si="115"/>
        <v>0</v>
      </c>
      <c r="CZ25" s="12">
        <f t="shared" si="115"/>
        <v>0</v>
      </c>
      <c r="DA25" s="12"/>
      <c r="DB25" s="12"/>
      <c r="DC25" s="20">
        <f>SUM(DC26:DC34)</f>
        <v>10804000</v>
      </c>
      <c r="DD25" s="20">
        <f t="shared" ref="DD25:DE25" si="116">SUM(DD26:DD34)</f>
        <v>12873300</v>
      </c>
      <c r="DE25" s="20">
        <f t="shared" si="116"/>
        <v>12864096.129999999</v>
      </c>
      <c r="DF25" s="14">
        <f t="shared" si="57"/>
        <v>119.06790198074786</v>
      </c>
      <c r="DG25" s="14">
        <f t="shared" si="58"/>
        <v>99.92850419084462</v>
      </c>
      <c r="DH25" s="20">
        <f>SUM(DH26:DH34)</f>
        <v>42913300</v>
      </c>
      <c r="DI25" s="20">
        <f t="shared" ref="DI25:DJ25" si="117">SUM(DI26:DI34)</f>
        <v>33747700</v>
      </c>
      <c r="DJ25" s="20">
        <f t="shared" si="117"/>
        <v>33747235.399999999</v>
      </c>
      <c r="DK25" s="14">
        <f t="shared" ref="DK25:DK34" si="118">DJ25/DH25*100</f>
        <v>78.640503992934583</v>
      </c>
      <c r="DL25" s="14">
        <f t="shared" ref="DL25:DL34" si="119">DJ25/DI25*100</f>
        <v>99.99862331358878</v>
      </c>
      <c r="DM25" s="14"/>
      <c r="DN25" s="22"/>
      <c r="DO25" s="10"/>
      <c r="DP25" s="14"/>
      <c r="DQ25" s="12"/>
      <c r="DR25" s="20">
        <f t="shared" ref="DR25:DT25" si="120">SUM(DR26:DR34)</f>
        <v>42525700</v>
      </c>
      <c r="DS25" s="20">
        <f t="shared" si="120"/>
        <v>42525700</v>
      </c>
      <c r="DT25" s="20">
        <f t="shared" si="120"/>
        <v>21735414</v>
      </c>
      <c r="DU25" s="14">
        <f t="shared" si="60"/>
        <v>51.111243318746077</v>
      </c>
      <c r="DV25" s="14">
        <f t="shared" si="61"/>
        <v>51.111243318746077</v>
      </c>
      <c r="DW25" s="20">
        <f t="shared" ref="DW25:DY25" si="121">SUM(DW26:DW34)</f>
        <v>12285200</v>
      </c>
      <c r="DX25" s="20">
        <f t="shared" si="121"/>
        <v>15120418</v>
      </c>
      <c r="DY25" s="20">
        <f t="shared" si="121"/>
        <v>9450180</v>
      </c>
      <c r="DZ25" s="14">
        <f t="shared" si="15"/>
        <v>76.923289812131671</v>
      </c>
      <c r="EA25" s="14">
        <f t="shared" si="16"/>
        <v>62.499462647130521</v>
      </c>
      <c r="EB25" s="20">
        <f t="shared" ref="EB25:ED25" si="122">SUM(EB26:EB34)</f>
        <v>912900</v>
      </c>
      <c r="EC25" s="20">
        <f t="shared" si="122"/>
        <v>2467600</v>
      </c>
      <c r="ED25" s="20">
        <f t="shared" si="122"/>
        <v>2467547</v>
      </c>
      <c r="EE25" s="14" t="s">
        <v>119</v>
      </c>
      <c r="EF25" s="14">
        <f t="shared" si="62"/>
        <v>99.997852164046037</v>
      </c>
      <c r="EG25" s="20">
        <f t="shared" ref="EG25:EI25" si="123">SUM(EG26:EG34)</f>
        <v>292600</v>
      </c>
      <c r="EH25" s="20">
        <f t="shared" si="123"/>
        <v>292600</v>
      </c>
      <c r="EI25" s="20">
        <f t="shared" si="123"/>
        <v>292600</v>
      </c>
      <c r="EJ25" s="14">
        <f t="shared" si="74"/>
        <v>100</v>
      </c>
      <c r="EK25" s="14">
        <f t="shared" si="75"/>
        <v>100</v>
      </c>
      <c r="EL25" s="20">
        <f t="shared" ref="EL25:EN25" si="124">SUM(EL26:EL34)</f>
        <v>784282900</v>
      </c>
      <c r="EM25" s="20">
        <f t="shared" si="124"/>
        <v>813049600</v>
      </c>
      <c r="EN25" s="20">
        <f t="shared" si="124"/>
        <v>813049507.47000003</v>
      </c>
      <c r="EO25" s="14">
        <f>EN25/EL25*100</f>
        <v>103.66788660953847</v>
      </c>
      <c r="EP25" s="14">
        <f>EN25/EM25*100</f>
        <v>99.999988619390507</v>
      </c>
      <c r="EQ25" s="20">
        <f t="shared" ref="EQ25:ES25" si="125">SUM(EQ26:EQ34)</f>
        <v>1218200</v>
      </c>
      <c r="ER25" s="20">
        <f t="shared" si="125"/>
        <v>1221200</v>
      </c>
      <c r="ES25" s="20">
        <f t="shared" si="125"/>
        <v>1220840</v>
      </c>
      <c r="ET25" s="14">
        <f t="shared" si="66"/>
        <v>100.21671318338532</v>
      </c>
      <c r="EU25" s="14">
        <f t="shared" si="67"/>
        <v>99.970520799213887</v>
      </c>
      <c r="EV25" s="20">
        <f>SUM(EV26:EV34)</f>
        <v>5984100</v>
      </c>
      <c r="EW25" s="20">
        <f t="shared" ref="EW25:EX25" si="126">SUM(EW26:EW34)</f>
        <v>0</v>
      </c>
      <c r="EX25" s="20">
        <f t="shared" si="126"/>
        <v>0</v>
      </c>
      <c r="EY25" s="14"/>
      <c r="EZ25" s="14"/>
      <c r="FA25" s="20">
        <f t="shared" ref="FA25:FC25" si="127">SUM(FA26:FA34)</f>
        <v>740992700</v>
      </c>
      <c r="FB25" s="20">
        <f t="shared" si="127"/>
        <v>741112200</v>
      </c>
      <c r="FC25" s="20">
        <f t="shared" si="127"/>
        <v>741112200</v>
      </c>
      <c r="FD25" s="14">
        <f t="shared" ref="FD25:FD34" si="128">FC25/FA25*100</f>
        <v>100.01612701447667</v>
      </c>
      <c r="FE25" s="14">
        <f t="shared" ref="FE25:FE34" si="129">FC25/FB25*100</f>
        <v>100</v>
      </c>
      <c r="FF25" s="20">
        <f t="shared" ref="FF25:FH25" si="130">SUM(FF26:FF34)</f>
        <v>41096500</v>
      </c>
      <c r="FG25" s="20">
        <f t="shared" si="130"/>
        <v>47353500</v>
      </c>
      <c r="FH25" s="20">
        <f t="shared" si="130"/>
        <v>47353500</v>
      </c>
      <c r="FI25" s="14">
        <f t="shared" si="20"/>
        <v>115.22514082707774</v>
      </c>
      <c r="FJ25" s="14">
        <f t="shared" si="21"/>
        <v>100</v>
      </c>
      <c r="FK25" s="20">
        <f>SUM(FK26:FK34)</f>
        <v>0</v>
      </c>
      <c r="FL25" s="20">
        <f t="shared" ref="FL25:FM25" si="131">SUM(FL26:FL34)</f>
        <v>500600</v>
      </c>
      <c r="FM25" s="20">
        <f t="shared" si="131"/>
        <v>500600</v>
      </c>
      <c r="FN25" s="14"/>
      <c r="FO25" s="14">
        <f t="shared" ref="FO25:FO27" si="132">FM25/FL25*100</f>
        <v>100</v>
      </c>
      <c r="FP25" s="20">
        <f t="shared" ref="FP25:FR25" si="133">SUM(FP26:FP34)</f>
        <v>10026200</v>
      </c>
      <c r="FQ25" s="20">
        <f t="shared" si="133"/>
        <v>12626100</v>
      </c>
      <c r="FR25" s="20">
        <f t="shared" si="133"/>
        <v>12626100</v>
      </c>
      <c r="FS25" s="14">
        <f t="shared" si="23"/>
        <v>125.93106062117252</v>
      </c>
      <c r="FT25" s="14">
        <f t="shared" si="24"/>
        <v>100</v>
      </c>
      <c r="FU25" s="20">
        <f t="shared" ref="FU25:FW25" si="134">SUM(FU26:FU34)</f>
        <v>17442900</v>
      </c>
      <c r="FV25" s="20">
        <f t="shared" si="134"/>
        <v>17442900</v>
      </c>
      <c r="FW25" s="20">
        <f t="shared" si="134"/>
        <v>17346608.670000002</v>
      </c>
      <c r="FX25" s="14">
        <f t="shared" si="25"/>
        <v>99.447962609428487</v>
      </c>
      <c r="FY25" s="14">
        <f t="shared" si="26"/>
        <v>99.447962609428487</v>
      </c>
      <c r="FZ25" s="20">
        <f t="shared" ref="FZ25:GB25" si="135">SUM(FZ26:FZ34)</f>
        <v>84200</v>
      </c>
      <c r="GA25" s="20">
        <f t="shared" si="135"/>
        <v>220500</v>
      </c>
      <c r="GB25" s="20">
        <f t="shared" si="135"/>
        <v>220490.77</v>
      </c>
      <c r="GC25" s="14" t="s">
        <v>119</v>
      </c>
      <c r="GD25" s="14">
        <f t="shared" si="68"/>
        <v>99.99581405895691</v>
      </c>
      <c r="GE25" s="20">
        <f t="shared" ref="GE25:GG25" si="136">SUM(GE26:GE34)</f>
        <v>39402900</v>
      </c>
      <c r="GF25" s="20">
        <f t="shared" si="136"/>
        <v>41917400</v>
      </c>
      <c r="GG25" s="20">
        <f t="shared" si="136"/>
        <v>41917400</v>
      </c>
      <c r="GH25" s="14">
        <f t="shared" si="69"/>
        <v>106.38150999038143</v>
      </c>
      <c r="GI25" s="14">
        <f t="shared" si="70"/>
        <v>100</v>
      </c>
    </row>
    <row r="26" spans="1:191" ht="15" customHeight="1" x14ac:dyDescent="0.2">
      <c r="A26" s="9" t="s">
        <v>34</v>
      </c>
      <c r="B26" s="22">
        <f t="shared" si="78"/>
        <v>1435195600</v>
      </c>
      <c r="C26" s="22">
        <f t="shared" si="71"/>
        <v>1402991700</v>
      </c>
      <c r="D26" s="22">
        <f t="shared" si="71"/>
        <v>1402721587.9099998</v>
      </c>
      <c r="E26" s="13">
        <f t="shared" si="27"/>
        <v>97.737311061293653</v>
      </c>
      <c r="F26" s="13">
        <f t="shared" si="28"/>
        <v>99.980747420672543</v>
      </c>
      <c r="G26" s="22">
        <v>604600</v>
      </c>
      <c r="H26" s="22">
        <v>604600</v>
      </c>
      <c r="I26" s="10">
        <v>604511.81000000006</v>
      </c>
      <c r="J26" s="13">
        <f t="shared" si="96"/>
        <v>99.985413496526647</v>
      </c>
      <c r="K26" s="13">
        <f t="shared" si="97"/>
        <v>99.985413496526647</v>
      </c>
      <c r="L26" s="22">
        <v>1155533400</v>
      </c>
      <c r="M26" s="22">
        <v>1181776000</v>
      </c>
      <c r="N26" s="10">
        <v>1181776000</v>
      </c>
      <c r="O26" s="13">
        <f t="shared" si="32"/>
        <v>102.27103777355116</v>
      </c>
      <c r="P26" s="13">
        <f t="shared" si="33"/>
        <v>100</v>
      </c>
      <c r="Q26" s="22">
        <v>31713100</v>
      </c>
      <c r="R26" s="22">
        <v>33423800</v>
      </c>
      <c r="S26" s="10">
        <v>33423800</v>
      </c>
      <c r="T26" s="13">
        <f t="shared" si="1"/>
        <v>105.39430077791197</v>
      </c>
      <c r="U26" s="13">
        <f t="shared" si="2"/>
        <v>100</v>
      </c>
      <c r="V26" s="22">
        <v>19503000</v>
      </c>
      <c r="W26" s="22">
        <v>15903000</v>
      </c>
      <c r="X26" s="10">
        <v>15903000</v>
      </c>
      <c r="Y26" s="13">
        <f t="shared" si="34"/>
        <v>81.54130133825565</v>
      </c>
      <c r="Z26" s="13">
        <f t="shared" si="35"/>
        <v>100</v>
      </c>
      <c r="AA26" s="22">
        <v>8256100</v>
      </c>
      <c r="AB26" s="22">
        <v>798800</v>
      </c>
      <c r="AC26" s="10">
        <v>798800</v>
      </c>
      <c r="AD26" s="13">
        <f t="shared" si="36"/>
        <v>9.6752704061239569</v>
      </c>
      <c r="AE26" s="13">
        <f t="shared" si="37"/>
        <v>100</v>
      </c>
      <c r="AF26" s="22">
        <v>63611800</v>
      </c>
      <c r="AG26" s="22">
        <v>5619700</v>
      </c>
      <c r="AH26" s="10">
        <v>5410015.96</v>
      </c>
      <c r="AI26" s="13">
        <f t="shared" si="38"/>
        <v>8.504736479709738</v>
      </c>
      <c r="AJ26" s="13">
        <f t="shared" si="39"/>
        <v>96.268768083705538</v>
      </c>
      <c r="AK26" s="22">
        <v>14104900</v>
      </c>
      <c r="AL26" s="22">
        <v>14650000</v>
      </c>
      <c r="AM26" s="10">
        <v>14650000</v>
      </c>
      <c r="AN26" s="13">
        <f t="shared" si="40"/>
        <v>103.86461442477437</v>
      </c>
      <c r="AO26" s="13">
        <f t="shared" si="41"/>
        <v>100</v>
      </c>
      <c r="AP26" s="22">
        <v>13512300</v>
      </c>
      <c r="AQ26" s="22">
        <v>13023400</v>
      </c>
      <c r="AR26" s="10">
        <v>13023314.619999999</v>
      </c>
      <c r="AS26" s="13">
        <f t="shared" si="3"/>
        <v>96.381183218253</v>
      </c>
      <c r="AT26" s="13">
        <f t="shared" si="4"/>
        <v>99.999344410829721</v>
      </c>
      <c r="AU26" s="13"/>
      <c r="AV26" s="22"/>
      <c r="AW26" s="10"/>
      <c r="AX26" s="14"/>
      <c r="AY26" s="14"/>
      <c r="AZ26" s="10"/>
      <c r="BA26" s="22"/>
      <c r="BB26" s="10"/>
      <c r="BC26" s="14"/>
      <c r="BD26" s="14"/>
      <c r="BE26" s="22">
        <v>10704000</v>
      </c>
      <c r="BF26" s="22">
        <v>10704000</v>
      </c>
      <c r="BG26" s="10">
        <v>10704000</v>
      </c>
      <c r="BH26" s="13">
        <f t="shared" si="9"/>
        <v>100</v>
      </c>
      <c r="BI26" s="13">
        <f t="shared" si="10"/>
        <v>100</v>
      </c>
      <c r="BJ26" s="22">
        <v>433900</v>
      </c>
      <c r="BK26" s="22">
        <v>433900</v>
      </c>
      <c r="BL26" s="10">
        <v>433900</v>
      </c>
      <c r="BM26" s="13">
        <f t="shared" si="42"/>
        <v>100</v>
      </c>
      <c r="BN26" s="13">
        <f t="shared" si="43"/>
        <v>100</v>
      </c>
      <c r="BO26" s="22">
        <v>1849700</v>
      </c>
      <c r="BP26" s="22">
        <v>1849700</v>
      </c>
      <c r="BQ26" s="10">
        <v>1849700</v>
      </c>
      <c r="BR26" s="13">
        <f t="shared" si="44"/>
        <v>100</v>
      </c>
      <c r="BS26" s="13">
        <f t="shared" si="45"/>
        <v>100</v>
      </c>
      <c r="BT26" s="22">
        <v>18393500</v>
      </c>
      <c r="BU26" s="22">
        <v>25734300</v>
      </c>
      <c r="BV26" s="10">
        <v>25734300</v>
      </c>
      <c r="BW26" s="13">
        <f t="shared" si="47"/>
        <v>139.90975072715906</v>
      </c>
      <c r="BX26" s="13">
        <f t="shared" si="48"/>
        <v>100</v>
      </c>
      <c r="BY26" s="13"/>
      <c r="BZ26" s="22"/>
      <c r="CA26" s="10"/>
      <c r="CB26" s="14"/>
      <c r="CC26" s="14"/>
      <c r="CD26" s="13"/>
      <c r="CE26" s="22"/>
      <c r="CF26" s="10"/>
      <c r="CG26" s="14"/>
      <c r="CH26" s="14"/>
      <c r="CI26" s="22">
        <v>1058000</v>
      </c>
      <c r="CJ26" s="22">
        <v>1058000</v>
      </c>
      <c r="CK26" s="10">
        <v>1058000</v>
      </c>
      <c r="CL26" s="13">
        <f>CK26/CI26*100</f>
        <v>100</v>
      </c>
      <c r="CM26" s="13">
        <f>CK26/CJ26*100</f>
        <v>100</v>
      </c>
      <c r="CN26" s="22">
        <v>400000</v>
      </c>
      <c r="CO26" s="22"/>
      <c r="CP26" s="10"/>
      <c r="CQ26" s="14"/>
      <c r="CR26" s="14"/>
      <c r="CS26" s="22">
        <v>1238000</v>
      </c>
      <c r="CT26" s="22">
        <v>60000</v>
      </c>
      <c r="CU26" s="10"/>
      <c r="CV26" s="13"/>
      <c r="CW26" s="13"/>
      <c r="CX26" s="4"/>
      <c r="CY26" s="4"/>
      <c r="CZ26" s="4"/>
      <c r="DA26" s="4"/>
      <c r="DB26" s="4"/>
      <c r="DC26" s="13"/>
      <c r="DD26" s="22"/>
      <c r="DE26" s="10"/>
      <c r="DF26" s="13"/>
      <c r="DG26" s="13"/>
      <c r="DH26" s="22">
        <v>2957100</v>
      </c>
      <c r="DI26" s="22">
        <v>1373100</v>
      </c>
      <c r="DJ26" s="10">
        <v>1372845.52</v>
      </c>
      <c r="DK26" s="13">
        <f t="shared" si="118"/>
        <v>46.425400561360789</v>
      </c>
      <c r="DL26" s="13">
        <f t="shared" si="119"/>
        <v>99.98146675406015</v>
      </c>
      <c r="DM26" s="13"/>
      <c r="DN26" s="22"/>
      <c r="DO26" s="10"/>
      <c r="DP26" s="13"/>
      <c r="DQ26" s="10"/>
      <c r="DR26" s="13"/>
      <c r="DS26" s="22"/>
      <c r="DT26" s="10"/>
      <c r="DU26" s="14"/>
      <c r="DV26" s="14"/>
      <c r="DW26" s="13"/>
      <c r="DX26" s="22"/>
      <c r="DY26" s="10"/>
      <c r="DZ26" s="13"/>
      <c r="EA26" s="13"/>
      <c r="EB26" s="13"/>
      <c r="EC26" s="22"/>
      <c r="ED26" s="10"/>
      <c r="EE26" s="13"/>
      <c r="EF26" s="13"/>
      <c r="EG26" s="22">
        <v>30300</v>
      </c>
      <c r="EH26" s="22">
        <v>30300</v>
      </c>
      <c r="EI26" s="10">
        <v>30300</v>
      </c>
      <c r="EJ26" s="13">
        <f t="shared" si="74"/>
        <v>100</v>
      </c>
      <c r="EK26" s="13">
        <f t="shared" si="75"/>
        <v>100</v>
      </c>
      <c r="EL26" s="22">
        <v>25582900</v>
      </c>
      <c r="EM26" s="22">
        <v>30374900</v>
      </c>
      <c r="EN26" s="10">
        <v>30374900</v>
      </c>
      <c r="EO26" s="13">
        <f t="shared" ref="EO26:EO33" si="137">EN26/EL26*100</f>
        <v>118.73126189759566</v>
      </c>
      <c r="EP26" s="13">
        <f t="shared" ref="EP26:EP33" si="138">EN26/EM26*100</f>
        <v>100</v>
      </c>
      <c r="EQ26" s="22">
        <v>137100</v>
      </c>
      <c r="ER26" s="22">
        <v>137400</v>
      </c>
      <c r="ES26" s="10">
        <v>137400</v>
      </c>
      <c r="ET26" s="13">
        <f t="shared" ref="ET26" si="139">ES26/EQ26*100</f>
        <v>100.21881838074398</v>
      </c>
      <c r="EU26" s="13">
        <f>ES26/ER26*100</f>
        <v>100</v>
      </c>
      <c r="EV26" s="22">
        <v>446800</v>
      </c>
      <c r="EW26" s="22"/>
      <c r="EX26" s="10"/>
      <c r="EY26" s="13"/>
      <c r="EZ26" s="13"/>
      <c r="FA26" s="22">
        <v>55225100</v>
      </c>
      <c r="FB26" s="22">
        <v>55316000</v>
      </c>
      <c r="FC26" s="10">
        <v>55316000</v>
      </c>
      <c r="FD26" s="13">
        <f t="shared" si="128"/>
        <v>100.16459906817734</v>
      </c>
      <c r="FE26" s="13">
        <f t="shared" si="129"/>
        <v>100</v>
      </c>
      <c r="FF26" s="22">
        <v>4968500</v>
      </c>
      <c r="FG26" s="22">
        <v>4687000</v>
      </c>
      <c r="FH26" s="10">
        <v>4687000</v>
      </c>
      <c r="FI26" s="13">
        <f t="shared" si="20"/>
        <v>94.334306128610251</v>
      </c>
      <c r="FJ26" s="13">
        <f t="shared" si="21"/>
        <v>100</v>
      </c>
      <c r="FK26" s="13"/>
      <c r="FL26" s="22">
        <v>274900</v>
      </c>
      <c r="FM26" s="10">
        <v>274900</v>
      </c>
      <c r="FN26" s="13"/>
      <c r="FO26" s="13">
        <f t="shared" si="132"/>
        <v>100</v>
      </c>
      <c r="FP26" s="22">
        <v>1251000</v>
      </c>
      <c r="FQ26" s="22">
        <v>1283600</v>
      </c>
      <c r="FR26" s="10">
        <v>1283600</v>
      </c>
      <c r="FS26" s="13">
        <f t="shared" si="23"/>
        <v>102.60591526778578</v>
      </c>
      <c r="FT26" s="13">
        <f t="shared" si="24"/>
        <v>100</v>
      </c>
      <c r="FU26" s="22">
        <v>1481000</v>
      </c>
      <c r="FV26" s="22">
        <v>1481000</v>
      </c>
      <c r="FW26" s="10">
        <v>1481000</v>
      </c>
      <c r="FX26" s="13">
        <f t="shared" si="25"/>
        <v>100</v>
      </c>
      <c r="FY26" s="13">
        <f t="shared" si="26"/>
        <v>100</v>
      </c>
      <c r="FZ26" s="22">
        <v>6600</v>
      </c>
      <c r="GA26" s="22">
        <v>62000</v>
      </c>
      <c r="GB26" s="10">
        <v>62000</v>
      </c>
      <c r="GC26" s="13" t="s">
        <v>119</v>
      </c>
      <c r="GD26" s="13">
        <f t="shared" si="68"/>
        <v>100</v>
      </c>
      <c r="GE26" s="22">
        <v>2192900</v>
      </c>
      <c r="GF26" s="22">
        <v>2332300</v>
      </c>
      <c r="GG26" s="10">
        <v>2332300</v>
      </c>
      <c r="GH26" s="13">
        <f t="shared" si="69"/>
        <v>106.3568790186511</v>
      </c>
      <c r="GI26" s="13">
        <f t="shared" si="70"/>
        <v>100</v>
      </c>
    </row>
    <row r="27" spans="1:191" ht="15" customHeight="1" x14ac:dyDescent="0.2">
      <c r="A27" s="9" t="s">
        <v>35</v>
      </c>
      <c r="B27" s="22">
        <f t="shared" si="78"/>
        <v>1862896900</v>
      </c>
      <c r="C27" s="22">
        <f t="shared" si="71"/>
        <v>1803673022.04</v>
      </c>
      <c r="D27" s="22">
        <f t="shared" si="71"/>
        <v>1782743172.0199997</v>
      </c>
      <c r="E27" s="13">
        <f t="shared" si="27"/>
        <v>95.697361030554063</v>
      </c>
      <c r="F27" s="13">
        <f t="shared" si="28"/>
        <v>98.839598432518102</v>
      </c>
      <c r="G27" s="22">
        <v>818900</v>
      </c>
      <c r="H27" s="22">
        <v>649200</v>
      </c>
      <c r="I27" s="10">
        <v>649144.30000000005</v>
      </c>
      <c r="J27" s="13">
        <f t="shared" si="96"/>
        <v>79.270277201123463</v>
      </c>
      <c r="K27" s="13">
        <f t="shared" si="97"/>
        <v>99.991420209488609</v>
      </c>
      <c r="L27" s="22">
        <v>1185780900</v>
      </c>
      <c r="M27" s="22">
        <v>1120560400</v>
      </c>
      <c r="N27" s="10">
        <v>1110206676.96</v>
      </c>
      <c r="O27" s="13">
        <f t="shared" si="32"/>
        <v>93.62662840664747</v>
      </c>
      <c r="P27" s="13">
        <f t="shared" si="33"/>
        <v>99.07602276146828</v>
      </c>
      <c r="Q27" s="22">
        <v>45345500</v>
      </c>
      <c r="R27" s="22">
        <v>42728300</v>
      </c>
      <c r="S27" s="10">
        <v>40739467.979999997</v>
      </c>
      <c r="T27" s="13">
        <f t="shared" si="1"/>
        <v>89.842361380952894</v>
      </c>
      <c r="U27" s="13">
        <f t="shared" si="2"/>
        <v>95.345398670202172</v>
      </c>
      <c r="V27" s="22">
        <v>25615000</v>
      </c>
      <c r="W27" s="22">
        <v>22107000</v>
      </c>
      <c r="X27" s="10">
        <v>22092716</v>
      </c>
      <c r="Y27" s="13">
        <f t="shared" si="34"/>
        <v>86.249135272301373</v>
      </c>
      <c r="Z27" s="13">
        <f t="shared" si="35"/>
        <v>99.935386981499079</v>
      </c>
      <c r="AA27" s="22">
        <v>6128400</v>
      </c>
      <c r="AB27" s="22"/>
      <c r="AC27" s="10"/>
      <c r="AD27" s="13"/>
      <c r="AE27" s="13"/>
      <c r="AF27" s="22">
        <v>82701700</v>
      </c>
      <c r="AG27" s="22">
        <v>81201700</v>
      </c>
      <c r="AH27" s="10">
        <v>80003229.129999995</v>
      </c>
      <c r="AI27" s="13">
        <f t="shared" si="38"/>
        <v>96.737103505732037</v>
      </c>
      <c r="AJ27" s="13">
        <f t="shared" si="39"/>
        <v>98.524081552479799</v>
      </c>
      <c r="AK27" s="22">
        <v>37372300</v>
      </c>
      <c r="AL27" s="22">
        <v>10527722.039999999</v>
      </c>
      <c r="AM27" s="10">
        <v>10527722.039999999</v>
      </c>
      <c r="AN27" s="13">
        <f t="shared" ref="AN27:AN34" si="140">AM27/AK27*100</f>
        <v>28.169853180029058</v>
      </c>
      <c r="AO27" s="13">
        <f t="shared" ref="AO27:AO34" si="141">AM27/AL27*100</f>
        <v>100</v>
      </c>
      <c r="AP27" s="22">
        <v>21146000</v>
      </c>
      <c r="AQ27" s="22">
        <v>20174400</v>
      </c>
      <c r="AR27" s="10">
        <v>19734852.030000001</v>
      </c>
      <c r="AS27" s="13">
        <f t="shared" si="3"/>
        <v>93.326643478672096</v>
      </c>
      <c r="AT27" s="13">
        <f t="shared" si="4"/>
        <v>97.821258773495117</v>
      </c>
      <c r="AU27" s="13"/>
      <c r="AV27" s="22"/>
      <c r="AW27" s="10"/>
      <c r="AX27" s="14"/>
      <c r="AY27" s="14"/>
      <c r="AZ27" s="10"/>
      <c r="BA27" s="22"/>
      <c r="BB27" s="10"/>
      <c r="BC27" s="14"/>
      <c r="BD27" s="14"/>
      <c r="BE27" s="22">
        <v>10704000</v>
      </c>
      <c r="BF27" s="22">
        <v>11534000</v>
      </c>
      <c r="BG27" s="10">
        <v>11534000</v>
      </c>
      <c r="BH27" s="13">
        <f t="shared" si="9"/>
        <v>107.754110612855</v>
      </c>
      <c r="BI27" s="13">
        <f t="shared" si="10"/>
        <v>100</v>
      </c>
      <c r="BJ27" s="22">
        <v>481600</v>
      </c>
      <c r="BK27" s="22">
        <v>481600</v>
      </c>
      <c r="BL27" s="10">
        <v>481600</v>
      </c>
      <c r="BM27" s="13">
        <f t="shared" si="42"/>
        <v>100</v>
      </c>
      <c r="BN27" s="13">
        <f t="shared" si="43"/>
        <v>100</v>
      </c>
      <c r="BO27" s="22">
        <v>1716500</v>
      </c>
      <c r="BP27" s="22">
        <v>1716500</v>
      </c>
      <c r="BQ27" s="10">
        <v>1716500</v>
      </c>
      <c r="BR27" s="13">
        <f t="shared" si="44"/>
        <v>100</v>
      </c>
      <c r="BS27" s="13">
        <f t="shared" si="45"/>
        <v>100</v>
      </c>
      <c r="BT27" s="22">
        <v>7251900</v>
      </c>
      <c r="BU27" s="22">
        <v>5332100</v>
      </c>
      <c r="BV27" s="10">
        <v>5332045.58</v>
      </c>
      <c r="BW27" s="13">
        <f t="shared" si="47"/>
        <v>73.526187344006402</v>
      </c>
      <c r="BX27" s="13">
        <f t="shared" si="48"/>
        <v>99.998979388983699</v>
      </c>
      <c r="BY27" s="22">
        <v>1000000</v>
      </c>
      <c r="BZ27" s="22">
        <v>441300</v>
      </c>
      <c r="CA27" s="10"/>
      <c r="CB27" s="13"/>
      <c r="CC27" s="13"/>
      <c r="CD27" s="13"/>
      <c r="CE27" s="22"/>
      <c r="CF27" s="10"/>
      <c r="CG27" s="14"/>
      <c r="CH27" s="14"/>
      <c r="CI27" s="22">
        <v>812000</v>
      </c>
      <c r="CJ27" s="22">
        <v>812000</v>
      </c>
      <c r="CK27" s="10"/>
      <c r="CL27" s="13"/>
      <c r="CM27" s="13"/>
      <c r="CN27" s="22">
        <v>225000</v>
      </c>
      <c r="CO27" s="22">
        <v>444900</v>
      </c>
      <c r="CP27" s="10">
        <v>433400</v>
      </c>
      <c r="CQ27" s="13">
        <f t="shared" ref="CQ27:CQ34" si="142">CP27/CN27*100</f>
        <v>192.62222222222223</v>
      </c>
      <c r="CR27" s="13">
        <f t="shared" ref="CR27:CR34" si="143">CP27/CO27*100</f>
        <v>97.415149471791423</v>
      </c>
      <c r="CS27" s="22">
        <v>231000</v>
      </c>
      <c r="CT27" s="22"/>
      <c r="CU27" s="10"/>
      <c r="CV27" s="13"/>
      <c r="CW27" s="13"/>
      <c r="CX27" s="4"/>
      <c r="CY27" s="4"/>
      <c r="CZ27" s="4"/>
      <c r="DA27" s="4"/>
      <c r="DB27" s="4"/>
      <c r="DC27" s="13"/>
      <c r="DD27" s="22"/>
      <c r="DE27" s="10"/>
      <c r="DF27" s="13"/>
      <c r="DG27" s="13"/>
      <c r="DH27" s="22">
        <v>5683400</v>
      </c>
      <c r="DI27" s="22">
        <v>5683400</v>
      </c>
      <c r="DJ27" s="10">
        <v>5683400</v>
      </c>
      <c r="DK27" s="13">
        <f t="shared" si="118"/>
        <v>100</v>
      </c>
      <c r="DL27" s="13">
        <f t="shared" si="119"/>
        <v>100</v>
      </c>
      <c r="DM27" s="13"/>
      <c r="DN27" s="22"/>
      <c r="DO27" s="10"/>
      <c r="DP27" s="13"/>
      <c r="DQ27" s="10"/>
      <c r="DR27" s="22">
        <v>5670100</v>
      </c>
      <c r="DS27" s="22">
        <v>5670100</v>
      </c>
      <c r="DT27" s="10">
        <v>945018</v>
      </c>
      <c r="DU27" s="13">
        <f t="shared" si="60"/>
        <v>16.666690181831008</v>
      </c>
      <c r="DV27" s="13">
        <f t="shared" si="61"/>
        <v>16.666690181831008</v>
      </c>
      <c r="DW27" s="22">
        <v>945000</v>
      </c>
      <c r="DX27" s="22">
        <v>945000</v>
      </c>
      <c r="DY27" s="10"/>
      <c r="DZ27" s="13"/>
      <c r="EA27" s="13"/>
      <c r="EB27" s="13"/>
      <c r="EC27" s="22"/>
      <c r="ED27" s="10"/>
      <c r="EE27" s="13"/>
      <c r="EF27" s="13"/>
      <c r="EG27" s="22">
        <v>44000</v>
      </c>
      <c r="EH27" s="22">
        <v>44000</v>
      </c>
      <c r="EI27" s="10">
        <v>44000</v>
      </c>
      <c r="EJ27" s="13">
        <f t="shared" si="74"/>
        <v>100</v>
      </c>
      <c r="EK27" s="13">
        <f t="shared" si="75"/>
        <v>100</v>
      </c>
      <c r="EL27" s="22">
        <v>369854200</v>
      </c>
      <c r="EM27" s="22">
        <v>417812400</v>
      </c>
      <c r="EN27" s="10">
        <v>417812400</v>
      </c>
      <c r="EO27" s="13">
        <f t="shared" si="137"/>
        <v>112.96678528998724</v>
      </c>
      <c r="EP27" s="13">
        <f t="shared" si="138"/>
        <v>100</v>
      </c>
      <c r="EQ27" s="22">
        <v>137100</v>
      </c>
      <c r="ER27" s="22">
        <v>137400</v>
      </c>
      <c r="ES27" s="10">
        <v>137400</v>
      </c>
      <c r="ET27" s="13">
        <f t="shared" si="66"/>
        <v>100.21881838074398</v>
      </c>
      <c r="EU27" s="13">
        <f>ES27/ER27*100</f>
        <v>100</v>
      </c>
      <c r="EV27" s="22">
        <v>349700</v>
      </c>
      <c r="EW27" s="22"/>
      <c r="EX27" s="10"/>
      <c r="EY27" s="13"/>
      <c r="EZ27" s="13"/>
      <c r="FA27" s="22">
        <v>43351700</v>
      </c>
      <c r="FB27" s="22">
        <v>43442600</v>
      </c>
      <c r="FC27" s="10">
        <v>43442600</v>
      </c>
      <c r="FD27" s="13">
        <f t="shared" si="128"/>
        <v>100.20968035855573</v>
      </c>
      <c r="FE27" s="13">
        <f t="shared" si="129"/>
        <v>100</v>
      </c>
      <c r="FF27" s="22">
        <v>4584600</v>
      </c>
      <c r="FG27" s="22">
        <v>5543900</v>
      </c>
      <c r="FH27" s="10">
        <v>5543900</v>
      </c>
      <c r="FI27" s="13">
        <f t="shared" si="20"/>
        <v>120.92439907516467</v>
      </c>
      <c r="FJ27" s="13">
        <f t="shared" si="21"/>
        <v>100</v>
      </c>
      <c r="FK27" s="13"/>
      <c r="FL27" s="22">
        <v>225700</v>
      </c>
      <c r="FM27" s="10">
        <v>225700</v>
      </c>
      <c r="FN27" s="13"/>
      <c r="FO27" s="13">
        <f t="shared" si="132"/>
        <v>100</v>
      </c>
      <c r="FP27" s="22">
        <v>1043300</v>
      </c>
      <c r="FQ27" s="22">
        <v>1397500</v>
      </c>
      <c r="FR27" s="10">
        <v>1397500</v>
      </c>
      <c r="FS27" s="13">
        <f t="shared" si="23"/>
        <v>133.9499664526023</v>
      </c>
      <c r="FT27" s="13">
        <f t="shared" si="24"/>
        <v>100</v>
      </c>
      <c r="FU27" s="22">
        <v>1481000</v>
      </c>
      <c r="FV27" s="22">
        <v>1481000</v>
      </c>
      <c r="FW27" s="10">
        <v>1481000</v>
      </c>
      <c r="FX27" s="13">
        <f t="shared" si="25"/>
        <v>100</v>
      </c>
      <c r="FY27" s="13">
        <f t="shared" si="26"/>
        <v>100</v>
      </c>
      <c r="FZ27" s="22">
        <v>13100</v>
      </c>
      <c r="GA27" s="22">
        <v>13100</v>
      </c>
      <c r="GB27" s="10">
        <v>13100</v>
      </c>
      <c r="GC27" s="13">
        <f t="shared" si="83"/>
        <v>100</v>
      </c>
      <c r="GD27" s="13">
        <f t="shared" si="68"/>
        <v>100</v>
      </c>
      <c r="GE27" s="22">
        <v>2409000</v>
      </c>
      <c r="GF27" s="22">
        <v>2565800</v>
      </c>
      <c r="GG27" s="10">
        <v>2565800</v>
      </c>
      <c r="GH27" s="13">
        <f t="shared" si="69"/>
        <v>106.50892486508926</v>
      </c>
      <c r="GI27" s="13">
        <f t="shared" si="70"/>
        <v>100</v>
      </c>
    </row>
    <row r="28" spans="1:191" ht="15" customHeight="1" x14ac:dyDescent="0.2">
      <c r="A28" s="9" t="s">
        <v>36</v>
      </c>
      <c r="B28" s="22">
        <f t="shared" si="78"/>
        <v>1816946100</v>
      </c>
      <c r="C28" s="22">
        <f t="shared" si="78"/>
        <v>1741053858.4000001</v>
      </c>
      <c r="D28" s="22">
        <f t="shared" si="78"/>
        <v>1735660766.53</v>
      </c>
      <c r="E28" s="13">
        <f t="shared" si="27"/>
        <v>95.52626610827916</v>
      </c>
      <c r="F28" s="13">
        <f t="shared" si="28"/>
        <v>99.690239802520736</v>
      </c>
      <c r="G28" s="22">
        <v>2833500</v>
      </c>
      <c r="H28" s="22">
        <v>2833500</v>
      </c>
      <c r="I28" s="10">
        <v>2833418.69</v>
      </c>
      <c r="J28" s="13">
        <f t="shared" si="96"/>
        <v>99.997130404093866</v>
      </c>
      <c r="K28" s="13">
        <f t="shared" si="97"/>
        <v>99.997130404093866</v>
      </c>
      <c r="L28" s="22">
        <v>1373023800</v>
      </c>
      <c r="M28" s="22">
        <v>1358793600</v>
      </c>
      <c r="N28" s="10">
        <v>1358793600</v>
      </c>
      <c r="O28" s="13">
        <f t="shared" si="32"/>
        <v>98.963586792887355</v>
      </c>
      <c r="P28" s="13">
        <f t="shared" si="33"/>
        <v>100</v>
      </c>
      <c r="Q28" s="22">
        <v>50983700</v>
      </c>
      <c r="R28" s="22">
        <v>43583700</v>
      </c>
      <c r="S28" s="10">
        <v>43583700</v>
      </c>
      <c r="T28" s="13">
        <f t="shared" si="1"/>
        <v>85.485557148657321</v>
      </c>
      <c r="U28" s="13">
        <f t="shared" si="2"/>
        <v>100</v>
      </c>
      <c r="V28" s="22">
        <v>28603000</v>
      </c>
      <c r="W28" s="22">
        <v>10530000</v>
      </c>
      <c r="X28" s="10">
        <v>10530000</v>
      </c>
      <c r="Y28" s="13">
        <f t="shared" si="34"/>
        <v>36.814320176205293</v>
      </c>
      <c r="Z28" s="13">
        <f t="shared" si="35"/>
        <v>100</v>
      </c>
      <c r="AA28" s="22">
        <v>8455000</v>
      </c>
      <c r="AB28" s="22"/>
      <c r="AC28" s="10"/>
      <c r="AD28" s="13"/>
      <c r="AE28" s="13"/>
      <c r="AF28" s="22">
        <v>115841500</v>
      </c>
      <c r="AG28" s="22">
        <v>98744000</v>
      </c>
      <c r="AH28" s="10">
        <v>97621086</v>
      </c>
      <c r="AI28" s="13">
        <f t="shared" si="38"/>
        <v>84.271255120142612</v>
      </c>
      <c r="AJ28" s="13">
        <f t="shared" si="39"/>
        <v>98.862802803208297</v>
      </c>
      <c r="AK28" s="22">
        <v>25471400</v>
      </c>
      <c r="AL28" s="22">
        <v>4843558.4000000004</v>
      </c>
      <c r="AM28" s="10">
        <v>4843558.4000000004</v>
      </c>
      <c r="AN28" s="13">
        <f t="shared" si="140"/>
        <v>19.015674050111105</v>
      </c>
      <c r="AO28" s="13">
        <f t="shared" si="141"/>
        <v>100</v>
      </c>
      <c r="AP28" s="22">
        <v>22293800</v>
      </c>
      <c r="AQ28" s="22">
        <v>17383000</v>
      </c>
      <c r="AR28" s="10">
        <v>17008226.329999998</v>
      </c>
      <c r="AS28" s="13">
        <f t="shared" si="3"/>
        <v>76.291284258403664</v>
      </c>
      <c r="AT28" s="13">
        <f t="shared" si="4"/>
        <v>97.844021917965819</v>
      </c>
      <c r="AU28" s="13"/>
      <c r="AV28" s="22">
        <v>4200005.82</v>
      </c>
      <c r="AW28" s="10">
        <v>4200005.82</v>
      </c>
      <c r="AX28" s="14"/>
      <c r="AY28" s="13">
        <f t="shared" si="6"/>
        <v>100</v>
      </c>
      <c r="AZ28" s="10"/>
      <c r="BA28" s="22">
        <v>1799994.18</v>
      </c>
      <c r="BB28" s="10">
        <v>1799994.18</v>
      </c>
      <c r="BC28" s="13"/>
      <c r="BD28" s="13">
        <f t="shared" ref="BD28" si="144">BB28/BA28*100</f>
        <v>100</v>
      </c>
      <c r="BE28" s="22">
        <v>9419600</v>
      </c>
      <c r="BF28" s="22">
        <v>9419600</v>
      </c>
      <c r="BG28" s="10">
        <v>9419600</v>
      </c>
      <c r="BH28" s="13">
        <f t="shared" si="9"/>
        <v>100</v>
      </c>
      <c r="BI28" s="13">
        <f t="shared" si="10"/>
        <v>100</v>
      </c>
      <c r="BJ28" s="22">
        <v>448400</v>
      </c>
      <c r="BK28" s="22">
        <v>448400</v>
      </c>
      <c r="BL28" s="10">
        <v>448400</v>
      </c>
      <c r="BM28" s="13">
        <f t="shared" si="42"/>
        <v>100</v>
      </c>
      <c r="BN28" s="13">
        <f t="shared" si="43"/>
        <v>100</v>
      </c>
      <c r="BO28" s="22">
        <v>1528500</v>
      </c>
      <c r="BP28" s="22">
        <v>1528500</v>
      </c>
      <c r="BQ28" s="10">
        <v>1528500</v>
      </c>
      <c r="BR28" s="13">
        <f t="shared" si="44"/>
        <v>100</v>
      </c>
      <c r="BS28" s="13">
        <f t="shared" si="45"/>
        <v>100</v>
      </c>
      <c r="BT28" s="22">
        <v>26330600</v>
      </c>
      <c r="BU28" s="22">
        <v>38663200</v>
      </c>
      <c r="BV28" s="10">
        <v>38215545.079999998</v>
      </c>
      <c r="BW28" s="13">
        <f t="shared" si="47"/>
        <v>145.13738798204369</v>
      </c>
      <c r="BX28" s="13">
        <f t="shared" si="48"/>
        <v>98.842167952988873</v>
      </c>
      <c r="BY28" s="22">
        <v>2500000</v>
      </c>
      <c r="BZ28" s="22">
        <v>3000000</v>
      </c>
      <c r="CA28" s="10">
        <v>3000000</v>
      </c>
      <c r="CB28" s="13">
        <f t="shared" ref="CB28" si="145">CA28/BY28*100</f>
        <v>120</v>
      </c>
      <c r="CC28" s="13">
        <f t="shared" ref="CC28" si="146">CA28/BZ28*100</f>
        <v>100</v>
      </c>
      <c r="CD28" s="13"/>
      <c r="CE28" s="22"/>
      <c r="CF28" s="10"/>
      <c r="CG28" s="14"/>
      <c r="CH28" s="14"/>
      <c r="CI28" s="22">
        <v>826400</v>
      </c>
      <c r="CJ28" s="22">
        <v>826400</v>
      </c>
      <c r="CK28" s="10">
        <v>226827.2</v>
      </c>
      <c r="CL28" s="13">
        <f t="shared" ref="CL28:CL33" si="147">CK28/CI28*100</f>
        <v>27.447628267182967</v>
      </c>
      <c r="CM28" s="13">
        <f t="shared" ref="CM28:CM33" si="148">CK28/CJ28*100</f>
        <v>27.447628267182967</v>
      </c>
      <c r="CN28" s="22">
        <v>975000</v>
      </c>
      <c r="CO28" s="22">
        <v>146800</v>
      </c>
      <c r="CP28" s="10">
        <v>144189.82999999999</v>
      </c>
      <c r="CQ28" s="13">
        <f t="shared" si="142"/>
        <v>14.78870051282051</v>
      </c>
      <c r="CR28" s="13">
        <f t="shared" si="143"/>
        <v>98.221955040871919</v>
      </c>
      <c r="CS28" s="22">
        <v>619000</v>
      </c>
      <c r="CT28" s="22">
        <v>80600</v>
      </c>
      <c r="CU28" s="10">
        <v>70125</v>
      </c>
      <c r="CV28" s="13">
        <f t="shared" si="53"/>
        <v>11.328756058158319</v>
      </c>
      <c r="CW28" s="13">
        <f t="shared" si="54"/>
        <v>87.00372208436724</v>
      </c>
      <c r="CX28" s="4"/>
      <c r="CY28" s="4"/>
      <c r="CZ28" s="4"/>
      <c r="DA28" s="4"/>
      <c r="DB28" s="4"/>
      <c r="DC28" s="22">
        <v>5559100</v>
      </c>
      <c r="DD28" s="22">
        <v>4163500</v>
      </c>
      <c r="DE28" s="10">
        <v>4163500</v>
      </c>
      <c r="DF28" s="13">
        <f t="shared" si="57"/>
        <v>74.895216851648655</v>
      </c>
      <c r="DG28" s="13">
        <f t="shared" si="58"/>
        <v>100</v>
      </c>
      <c r="DH28" s="22">
        <v>7823600</v>
      </c>
      <c r="DI28" s="22">
        <v>4939600</v>
      </c>
      <c r="DJ28" s="10">
        <v>4939600</v>
      </c>
      <c r="DK28" s="13">
        <f t="shared" si="118"/>
        <v>63.137174702183138</v>
      </c>
      <c r="DL28" s="13">
        <f t="shared" si="119"/>
        <v>100</v>
      </c>
      <c r="DM28" s="13"/>
      <c r="DN28" s="22"/>
      <c r="DO28" s="10"/>
      <c r="DP28" s="13"/>
      <c r="DQ28" s="10"/>
      <c r="DR28" s="22">
        <v>6615100</v>
      </c>
      <c r="DS28" s="22">
        <v>6615100</v>
      </c>
      <c r="DT28" s="10">
        <v>4725090</v>
      </c>
      <c r="DU28" s="13">
        <f t="shared" si="60"/>
        <v>71.428852171546922</v>
      </c>
      <c r="DV28" s="13">
        <f t="shared" si="61"/>
        <v>71.428852171546922</v>
      </c>
      <c r="DW28" s="22">
        <v>945000</v>
      </c>
      <c r="DX28" s="22">
        <v>945000</v>
      </c>
      <c r="DY28" s="10"/>
      <c r="DZ28" s="13"/>
      <c r="EA28" s="13"/>
      <c r="EB28" s="13"/>
      <c r="EC28" s="22"/>
      <c r="ED28" s="10"/>
      <c r="EE28" s="13"/>
      <c r="EF28" s="13"/>
      <c r="EG28" s="22">
        <v>44700</v>
      </c>
      <c r="EH28" s="22">
        <v>44700</v>
      </c>
      <c r="EI28" s="10">
        <v>44700</v>
      </c>
      <c r="EJ28" s="13">
        <f t="shared" si="74"/>
        <v>100</v>
      </c>
      <c r="EK28" s="13">
        <f t="shared" si="75"/>
        <v>100</v>
      </c>
      <c r="EL28" s="22">
        <v>56129400</v>
      </c>
      <c r="EM28" s="22">
        <v>56995300</v>
      </c>
      <c r="EN28" s="10">
        <v>56995300</v>
      </c>
      <c r="EO28" s="13">
        <f t="shared" si="137"/>
        <v>101.54268529505038</v>
      </c>
      <c r="EP28" s="13">
        <f t="shared" si="138"/>
        <v>100</v>
      </c>
      <c r="EQ28" s="22">
        <v>120600</v>
      </c>
      <c r="ER28" s="22">
        <v>120900</v>
      </c>
      <c r="ES28" s="10">
        <v>120900</v>
      </c>
      <c r="ET28" s="13">
        <f t="shared" si="66"/>
        <v>100.24875621890547</v>
      </c>
      <c r="EU28" s="13">
        <f>ES28/ER28*100</f>
        <v>100</v>
      </c>
      <c r="EV28" s="22">
        <v>481200</v>
      </c>
      <c r="EW28" s="22"/>
      <c r="EX28" s="10"/>
      <c r="EY28" s="13"/>
      <c r="EZ28" s="13"/>
      <c r="FA28" s="22">
        <v>59724700</v>
      </c>
      <c r="FB28" s="22">
        <v>59686800</v>
      </c>
      <c r="FC28" s="10">
        <v>59686800</v>
      </c>
      <c r="FD28" s="13">
        <f t="shared" si="128"/>
        <v>99.936542167645882</v>
      </c>
      <c r="FE28" s="13">
        <f t="shared" si="129"/>
        <v>100</v>
      </c>
      <c r="FF28" s="22">
        <v>3625200</v>
      </c>
      <c r="FG28" s="22">
        <v>4470500</v>
      </c>
      <c r="FH28" s="10">
        <v>4470500</v>
      </c>
      <c r="FI28" s="13">
        <f t="shared" si="20"/>
        <v>123.31733421604325</v>
      </c>
      <c r="FJ28" s="13">
        <f t="shared" si="21"/>
        <v>100</v>
      </c>
      <c r="FK28" s="13"/>
      <c r="FL28" s="22"/>
      <c r="FM28" s="10"/>
      <c r="FN28" s="13"/>
      <c r="FO28" s="13"/>
      <c r="FP28" s="22">
        <v>912700</v>
      </c>
      <c r="FQ28" s="22">
        <v>1224400</v>
      </c>
      <c r="FR28" s="10">
        <v>1224400</v>
      </c>
      <c r="FS28" s="13">
        <f t="shared" si="23"/>
        <v>134.15141886709762</v>
      </c>
      <c r="FT28" s="13">
        <f t="shared" si="24"/>
        <v>100</v>
      </c>
      <c r="FU28" s="22">
        <v>1737400</v>
      </c>
      <c r="FV28" s="22">
        <v>1737400</v>
      </c>
      <c r="FW28" s="10">
        <v>1737400</v>
      </c>
      <c r="FX28" s="13">
        <f t="shared" si="25"/>
        <v>100</v>
      </c>
      <c r="FY28" s="13">
        <f t="shared" si="26"/>
        <v>100</v>
      </c>
      <c r="FZ28" s="22">
        <v>8200</v>
      </c>
      <c r="GA28" s="22">
        <v>28200</v>
      </c>
      <c r="GB28" s="10">
        <v>28200</v>
      </c>
      <c r="GC28" s="13" t="s">
        <v>119</v>
      </c>
      <c r="GD28" s="13">
        <f t="shared" si="68"/>
        <v>100</v>
      </c>
      <c r="GE28" s="22">
        <v>3066000</v>
      </c>
      <c r="GF28" s="22">
        <v>3257600</v>
      </c>
      <c r="GG28" s="10">
        <v>3257600</v>
      </c>
      <c r="GH28" s="13">
        <f t="shared" si="69"/>
        <v>106.24918460534897</v>
      </c>
      <c r="GI28" s="13">
        <f t="shared" si="70"/>
        <v>100</v>
      </c>
    </row>
    <row r="29" spans="1:191" ht="15" customHeight="1" x14ac:dyDescent="0.2">
      <c r="A29" s="9" t="s">
        <v>37</v>
      </c>
      <c r="B29" s="22">
        <f t="shared" si="78"/>
        <v>1738288300</v>
      </c>
      <c r="C29" s="22">
        <f t="shared" si="78"/>
        <v>1710516436.53</v>
      </c>
      <c r="D29" s="22">
        <f t="shared" si="78"/>
        <v>1700893248.45</v>
      </c>
      <c r="E29" s="13">
        <f t="shared" si="27"/>
        <v>97.848742837997591</v>
      </c>
      <c r="F29" s="13">
        <f t="shared" si="28"/>
        <v>99.437410370664324</v>
      </c>
      <c r="G29" s="22">
        <v>2307700</v>
      </c>
      <c r="H29" s="22">
        <v>2307700</v>
      </c>
      <c r="I29" s="10">
        <v>1048910.98</v>
      </c>
      <c r="J29" s="13">
        <f t="shared" si="96"/>
        <v>45.452657624474583</v>
      </c>
      <c r="K29" s="13">
        <f t="shared" si="97"/>
        <v>45.452657624474583</v>
      </c>
      <c r="L29" s="22">
        <v>1366877100</v>
      </c>
      <c r="M29" s="22">
        <v>1395087300</v>
      </c>
      <c r="N29" s="10">
        <v>1395087300</v>
      </c>
      <c r="O29" s="13">
        <f t="shared" si="32"/>
        <v>102.0638431940955</v>
      </c>
      <c r="P29" s="13">
        <f t="shared" si="33"/>
        <v>100</v>
      </c>
      <c r="Q29" s="22">
        <v>36273900</v>
      </c>
      <c r="R29" s="22">
        <v>34773900</v>
      </c>
      <c r="S29" s="10">
        <v>34773900</v>
      </c>
      <c r="T29" s="13">
        <f t="shared" si="1"/>
        <v>95.864795348721813</v>
      </c>
      <c r="U29" s="13">
        <f t="shared" si="2"/>
        <v>100</v>
      </c>
      <c r="V29" s="22">
        <v>23860000</v>
      </c>
      <c r="W29" s="22">
        <v>12867000</v>
      </c>
      <c r="X29" s="10">
        <v>12867000</v>
      </c>
      <c r="Y29" s="13">
        <f t="shared" si="34"/>
        <v>53.927074601844097</v>
      </c>
      <c r="Z29" s="13">
        <f t="shared" si="35"/>
        <v>100</v>
      </c>
      <c r="AA29" s="22">
        <v>7155300</v>
      </c>
      <c r="AB29" s="22">
        <v>215200</v>
      </c>
      <c r="AC29" s="10">
        <v>215120</v>
      </c>
      <c r="AD29" s="13">
        <f t="shared" ref="AD29:AD34" si="149">AC29/AA29*100</f>
        <v>3.0064427766830182</v>
      </c>
      <c r="AE29" s="13">
        <f t="shared" ref="AE29:AE34" si="150">AC29/AB29*100</f>
        <v>99.962825278810413</v>
      </c>
      <c r="AF29" s="22">
        <v>77685700</v>
      </c>
      <c r="AG29" s="22">
        <v>71043700</v>
      </c>
      <c r="AH29" s="10">
        <v>67043700</v>
      </c>
      <c r="AI29" s="13">
        <f t="shared" si="38"/>
        <v>86.301211162414702</v>
      </c>
      <c r="AJ29" s="13">
        <f t="shared" si="39"/>
        <v>94.369662616108116</v>
      </c>
      <c r="AK29" s="22">
        <v>51138900</v>
      </c>
      <c r="AL29" s="22">
        <v>27354236.530000001</v>
      </c>
      <c r="AM29" s="10">
        <v>27354236.530000001</v>
      </c>
      <c r="AN29" s="13">
        <f t="shared" si="140"/>
        <v>53.490076106447347</v>
      </c>
      <c r="AO29" s="13">
        <f t="shared" si="141"/>
        <v>100</v>
      </c>
      <c r="AP29" s="22">
        <v>20252000</v>
      </c>
      <c r="AQ29" s="22">
        <v>18586600</v>
      </c>
      <c r="AR29" s="10">
        <v>17530500</v>
      </c>
      <c r="AS29" s="13">
        <f t="shared" si="3"/>
        <v>86.561821054710634</v>
      </c>
      <c r="AT29" s="13">
        <f t="shared" si="4"/>
        <v>94.317949490493149</v>
      </c>
      <c r="AU29" s="13"/>
      <c r="AV29" s="22"/>
      <c r="AW29" s="10"/>
      <c r="AX29" s="13"/>
      <c r="AY29" s="13"/>
      <c r="AZ29" s="10"/>
      <c r="BA29" s="22"/>
      <c r="BB29" s="10"/>
      <c r="BC29" s="13"/>
      <c r="BD29" s="13"/>
      <c r="BE29" s="22">
        <v>11303500</v>
      </c>
      <c r="BF29" s="22">
        <v>11303500</v>
      </c>
      <c r="BG29" s="10">
        <v>11303500</v>
      </c>
      <c r="BH29" s="13">
        <f t="shared" si="9"/>
        <v>100</v>
      </c>
      <c r="BI29" s="13">
        <f t="shared" si="10"/>
        <v>100</v>
      </c>
      <c r="BJ29" s="22">
        <v>259500</v>
      </c>
      <c r="BK29" s="22">
        <v>259500</v>
      </c>
      <c r="BL29" s="10">
        <v>259500</v>
      </c>
      <c r="BM29" s="13">
        <f t="shared" si="42"/>
        <v>100</v>
      </c>
      <c r="BN29" s="13">
        <f t="shared" si="43"/>
        <v>100</v>
      </c>
      <c r="BO29" s="22">
        <v>1546500</v>
      </c>
      <c r="BP29" s="22">
        <v>1546500</v>
      </c>
      <c r="BQ29" s="10">
        <v>1546500</v>
      </c>
      <c r="BR29" s="13">
        <f t="shared" si="44"/>
        <v>100</v>
      </c>
      <c r="BS29" s="13">
        <f t="shared" si="45"/>
        <v>100</v>
      </c>
      <c r="BT29" s="22">
        <v>26190000</v>
      </c>
      <c r="BU29" s="22">
        <v>26597100</v>
      </c>
      <c r="BV29" s="10">
        <v>26597065.399999999</v>
      </c>
      <c r="BW29" s="13">
        <f t="shared" si="47"/>
        <v>101.55427796869034</v>
      </c>
      <c r="BX29" s="13">
        <f t="shared" si="48"/>
        <v>99.999869910629343</v>
      </c>
      <c r="BY29" s="22">
        <v>4000000</v>
      </c>
      <c r="BZ29" s="22">
        <v>6034000</v>
      </c>
      <c r="CA29" s="10">
        <v>6033894.75</v>
      </c>
      <c r="CB29" s="13">
        <f t="shared" si="49"/>
        <v>150.84736874999999</v>
      </c>
      <c r="CC29" s="13">
        <f t="shared" si="50"/>
        <v>99.998255717600273</v>
      </c>
      <c r="CD29" s="22">
        <v>5963500</v>
      </c>
      <c r="CE29" s="22">
        <v>10331000</v>
      </c>
      <c r="CF29" s="10">
        <v>10330976.699999999</v>
      </c>
      <c r="CG29" s="13">
        <f t="shared" si="51"/>
        <v>173.23680221346521</v>
      </c>
      <c r="CH29" s="13">
        <f t="shared" si="52"/>
        <v>99.99977446520181</v>
      </c>
      <c r="CI29" s="22">
        <v>554900</v>
      </c>
      <c r="CJ29" s="22">
        <v>554900</v>
      </c>
      <c r="CK29" s="10">
        <v>554900</v>
      </c>
      <c r="CL29" s="13">
        <f t="shared" si="147"/>
        <v>100</v>
      </c>
      <c r="CM29" s="13">
        <f t="shared" si="148"/>
        <v>100</v>
      </c>
      <c r="CN29" s="22">
        <v>245000</v>
      </c>
      <c r="CO29" s="22">
        <v>510800</v>
      </c>
      <c r="CP29" s="10">
        <v>510800</v>
      </c>
      <c r="CQ29" s="13" t="s">
        <v>119</v>
      </c>
      <c r="CR29" s="13">
        <f t="shared" si="143"/>
        <v>100</v>
      </c>
      <c r="CS29" s="22">
        <v>3320000</v>
      </c>
      <c r="CT29" s="22">
        <v>3320000</v>
      </c>
      <c r="CU29" s="10">
        <v>956943</v>
      </c>
      <c r="CV29" s="13">
        <f t="shared" si="53"/>
        <v>28.823584337349395</v>
      </c>
      <c r="CW29" s="13">
        <f t="shared" si="54"/>
        <v>28.823584337349395</v>
      </c>
      <c r="CX29" s="4"/>
      <c r="CY29" s="4"/>
      <c r="CZ29" s="4"/>
      <c r="DA29" s="4"/>
      <c r="DB29" s="4"/>
      <c r="DC29" s="22"/>
      <c r="DD29" s="22">
        <v>231400</v>
      </c>
      <c r="DE29" s="10">
        <v>231400</v>
      </c>
      <c r="DF29" s="13"/>
      <c r="DG29" s="13">
        <f t="shared" si="58"/>
        <v>100</v>
      </c>
      <c r="DH29" s="22">
        <v>1705500</v>
      </c>
      <c r="DI29" s="22">
        <v>965600</v>
      </c>
      <c r="DJ29" s="10">
        <v>965600</v>
      </c>
      <c r="DK29" s="13">
        <f t="shared" si="118"/>
        <v>56.6168279097039</v>
      </c>
      <c r="DL29" s="13">
        <f t="shared" si="119"/>
        <v>100</v>
      </c>
      <c r="DM29" s="13"/>
      <c r="DN29" s="22"/>
      <c r="DO29" s="10"/>
      <c r="DP29" s="13"/>
      <c r="DQ29" s="10"/>
      <c r="DR29" s="22">
        <v>1890000</v>
      </c>
      <c r="DS29" s="22">
        <v>1890000</v>
      </c>
      <c r="DT29" s="10">
        <v>945018</v>
      </c>
      <c r="DU29" s="13">
        <f t="shared" si="60"/>
        <v>50.000952380952377</v>
      </c>
      <c r="DV29" s="13">
        <f t="shared" si="61"/>
        <v>50.000952380952377</v>
      </c>
      <c r="DW29" s="22"/>
      <c r="DX29" s="22"/>
      <c r="DY29" s="10"/>
      <c r="DZ29" s="13"/>
      <c r="EA29" s="13"/>
      <c r="EB29" s="13"/>
      <c r="EC29" s="22"/>
      <c r="ED29" s="10"/>
      <c r="EE29" s="13"/>
      <c r="EF29" s="13"/>
      <c r="EG29" s="22">
        <v>44000</v>
      </c>
      <c r="EH29" s="22">
        <v>44000</v>
      </c>
      <c r="EI29" s="10">
        <v>44000</v>
      </c>
      <c r="EJ29" s="13">
        <f t="shared" si="74"/>
        <v>100</v>
      </c>
      <c r="EK29" s="13">
        <f t="shared" si="75"/>
        <v>100</v>
      </c>
      <c r="EL29" s="22">
        <v>30249900</v>
      </c>
      <c r="EM29" s="22">
        <v>18294500</v>
      </c>
      <c r="EN29" s="10">
        <v>18294483.09</v>
      </c>
      <c r="EO29" s="13">
        <f t="shared" si="137"/>
        <v>60.477829976297436</v>
      </c>
      <c r="EP29" s="13">
        <f t="shared" si="138"/>
        <v>99.999907567848254</v>
      </c>
      <c r="EQ29" s="22">
        <v>120600</v>
      </c>
      <c r="ER29" s="22">
        <v>120900</v>
      </c>
      <c r="ES29" s="10">
        <v>120900</v>
      </c>
      <c r="ET29" s="13">
        <f t="shared" ref="ET29:ET34" si="151">ES29/EQ29*100</f>
        <v>100.24875621890547</v>
      </c>
      <c r="EU29" s="13">
        <f t="shared" ref="EU29:EU34" si="152">ES29/ER29*100</f>
        <v>100</v>
      </c>
      <c r="EV29" s="22">
        <v>443400</v>
      </c>
      <c r="EW29" s="22"/>
      <c r="EX29" s="10"/>
      <c r="EY29" s="13"/>
      <c r="EZ29" s="13"/>
      <c r="FA29" s="22">
        <v>54989100</v>
      </c>
      <c r="FB29" s="22">
        <v>54989100</v>
      </c>
      <c r="FC29" s="10">
        <v>54989100</v>
      </c>
      <c r="FD29" s="13">
        <f t="shared" si="128"/>
        <v>100</v>
      </c>
      <c r="FE29" s="13">
        <f t="shared" si="129"/>
        <v>100</v>
      </c>
      <c r="FF29" s="22">
        <v>3892700</v>
      </c>
      <c r="FG29" s="22">
        <v>4722700</v>
      </c>
      <c r="FH29" s="10">
        <v>4722700</v>
      </c>
      <c r="FI29" s="13">
        <f t="shared" si="20"/>
        <v>121.32196162046908</v>
      </c>
      <c r="FJ29" s="13">
        <f t="shared" si="21"/>
        <v>100</v>
      </c>
      <c r="FK29" s="13"/>
      <c r="FL29" s="22"/>
      <c r="FM29" s="10"/>
      <c r="FN29" s="13"/>
      <c r="FO29" s="13"/>
      <c r="FP29" s="22">
        <v>980000</v>
      </c>
      <c r="FQ29" s="22">
        <v>1293400</v>
      </c>
      <c r="FR29" s="10">
        <v>1293400</v>
      </c>
      <c r="FS29" s="13">
        <f t="shared" si="23"/>
        <v>131.9795918367347</v>
      </c>
      <c r="FT29" s="13">
        <f t="shared" si="24"/>
        <v>100</v>
      </c>
      <c r="FU29" s="22">
        <v>1303500</v>
      </c>
      <c r="FV29" s="22">
        <v>1303500</v>
      </c>
      <c r="FW29" s="10">
        <v>1303500</v>
      </c>
      <c r="FX29" s="13">
        <f t="shared" si="25"/>
        <v>100</v>
      </c>
      <c r="FY29" s="13">
        <f t="shared" si="26"/>
        <v>100</v>
      </c>
      <c r="FZ29" s="22">
        <v>13100</v>
      </c>
      <c r="GA29" s="22">
        <v>13100</v>
      </c>
      <c r="GB29" s="10">
        <v>13100</v>
      </c>
      <c r="GC29" s="13">
        <f t="shared" si="83"/>
        <v>100</v>
      </c>
      <c r="GD29" s="13">
        <f t="shared" si="68"/>
        <v>100</v>
      </c>
      <c r="GE29" s="22">
        <v>3723000</v>
      </c>
      <c r="GF29" s="22">
        <v>3955300</v>
      </c>
      <c r="GG29" s="10">
        <v>3955300</v>
      </c>
      <c r="GH29" s="13">
        <f t="shared" si="69"/>
        <v>106.2395917271018</v>
      </c>
      <c r="GI29" s="13">
        <f t="shared" si="70"/>
        <v>100</v>
      </c>
    </row>
    <row r="30" spans="1:191" ht="15" customHeight="1" x14ac:dyDescent="0.2">
      <c r="A30" s="9" t="s">
        <v>38</v>
      </c>
      <c r="B30" s="22">
        <f t="shared" si="78"/>
        <v>4972905400</v>
      </c>
      <c r="C30" s="22">
        <f t="shared" si="78"/>
        <v>5046173694</v>
      </c>
      <c r="D30" s="22">
        <f t="shared" si="78"/>
        <v>5042529988.5500002</v>
      </c>
      <c r="E30" s="13">
        <f t="shared" si="27"/>
        <v>101.40007868538983</v>
      </c>
      <c r="F30" s="13">
        <f t="shared" si="28"/>
        <v>99.927792706494984</v>
      </c>
      <c r="G30" s="22">
        <v>4717100</v>
      </c>
      <c r="H30" s="22">
        <v>4480100</v>
      </c>
      <c r="I30" s="10">
        <v>4480032.08</v>
      </c>
      <c r="J30" s="13">
        <f t="shared" si="96"/>
        <v>94.974286743974062</v>
      </c>
      <c r="K30" s="13">
        <f t="shared" si="97"/>
        <v>99.998483962411555</v>
      </c>
      <c r="L30" s="22">
        <v>4036335000</v>
      </c>
      <c r="M30" s="22">
        <v>4071277400</v>
      </c>
      <c r="N30" s="10">
        <v>4071277246.4299998</v>
      </c>
      <c r="O30" s="13">
        <f t="shared" si="32"/>
        <v>100.86569242716475</v>
      </c>
      <c r="P30" s="13">
        <f t="shared" si="33"/>
        <v>99.999996227965198</v>
      </c>
      <c r="Q30" s="22">
        <v>174307800</v>
      </c>
      <c r="R30" s="22">
        <v>166002100</v>
      </c>
      <c r="S30" s="10">
        <v>166002100</v>
      </c>
      <c r="T30" s="13">
        <f t="shared" si="1"/>
        <v>95.235038248431806</v>
      </c>
      <c r="U30" s="13">
        <f t="shared" si="2"/>
        <v>100</v>
      </c>
      <c r="V30" s="22">
        <v>106028000</v>
      </c>
      <c r="W30" s="22">
        <v>51449000</v>
      </c>
      <c r="X30" s="10">
        <v>51449000</v>
      </c>
      <c r="Y30" s="13">
        <f t="shared" si="34"/>
        <v>48.523974799109673</v>
      </c>
      <c r="Z30" s="13">
        <f t="shared" si="35"/>
        <v>100</v>
      </c>
      <c r="AA30" s="22">
        <v>36307700</v>
      </c>
      <c r="AB30" s="22">
        <v>3028300</v>
      </c>
      <c r="AC30" s="10">
        <v>468165</v>
      </c>
      <c r="AD30" s="13">
        <f t="shared" si="149"/>
        <v>1.289437226814147</v>
      </c>
      <c r="AE30" s="13">
        <f t="shared" si="150"/>
        <v>15.459663837796784</v>
      </c>
      <c r="AF30" s="22">
        <v>48888700</v>
      </c>
      <c r="AG30" s="22">
        <v>49772400</v>
      </c>
      <c r="AH30" s="10">
        <v>49772400</v>
      </c>
      <c r="AI30" s="13">
        <f t="shared" si="38"/>
        <v>101.80757516563132</v>
      </c>
      <c r="AJ30" s="13">
        <f t="shared" si="39"/>
        <v>100</v>
      </c>
      <c r="AK30" s="22">
        <v>30927800</v>
      </c>
      <c r="AL30" s="22">
        <v>27491376</v>
      </c>
      <c r="AM30" s="10">
        <v>27491376</v>
      </c>
      <c r="AN30" s="13">
        <f t="shared" si="140"/>
        <v>88.888883140734237</v>
      </c>
      <c r="AO30" s="13">
        <f t="shared" si="141"/>
        <v>100</v>
      </c>
      <c r="AP30" s="22">
        <v>51878300</v>
      </c>
      <c r="AQ30" s="22">
        <v>51533700</v>
      </c>
      <c r="AR30" s="10">
        <v>51398336.539999999</v>
      </c>
      <c r="AS30" s="13">
        <f t="shared" si="3"/>
        <v>99.074828088044526</v>
      </c>
      <c r="AT30" s="13">
        <f t="shared" si="4"/>
        <v>99.737330213045055</v>
      </c>
      <c r="AU30" s="13"/>
      <c r="AV30" s="22"/>
      <c r="AW30" s="10"/>
      <c r="AX30" s="13"/>
      <c r="AY30" s="13"/>
      <c r="AZ30" s="10"/>
      <c r="BA30" s="22"/>
      <c r="BB30" s="10"/>
      <c r="BC30" s="13"/>
      <c r="BD30" s="10"/>
      <c r="BE30" s="22">
        <v>17077200</v>
      </c>
      <c r="BF30" s="22">
        <v>17077200</v>
      </c>
      <c r="BG30" s="10">
        <v>17077200</v>
      </c>
      <c r="BH30" s="13">
        <f t="shared" si="9"/>
        <v>100</v>
      </c>
      <c r="BI30" s="13">
        <f t="shared" si="10"/>
        <v>100</v>
      </c>
      <c r="BJ30" s="22"/>
      <c r="BK30" s="22"/>
      <c r="BL30" s="10"/>
      <c r="BM30" s="13"/>
      <c r="BN30" s="13"/>
      <c r="BO30" s="22">
        <v>5690200</v>
      </c>
      <c r="BP30" s="22">
        <v>5690200</v>
      </c>
      <c r="BQ30" s="10">
        <v>5690200</v>
      </c>
      <c r="BR30" s="13">
        <f t="shared" si="44"/>
        <v>100</v>
      </c>
      <c r="BS30" s="13">
        <f t="shared" si="45"/>
        <v>100</v>
      </c>
      <c r="BT30" s="22">
        <v>153291500</v>
      </c>
      <c r="BU30" s="22">
        <v>288938000</v>
      </c>
      <c r="BV30" s="10">
        <v>288935304</v>
      </c>
      <c r="BW30" s="13">
        <f t="shared" si="47"/>
        <v>188.4874921310053</v>
      </c>
      <c r="BX30" s="13">
        <f t="shared" si="48"/>
        <v>99.999066927853036</v>
      </c>
      <c r="BY30" s="22">
        <v>2000000</v>
      </c>
      <c r="BZ30" s="22">
        <v>954900</v>
      </c>
      <c r="CA30" s="10">
        <v>954900</v>
      </c>
      <c r="CB30" s="13">
        <f t="shared" si="49"/>
        <v>47.744999999999997</v>
      </c>
      <c r="CC30" s="13">
        <f t="shared" si="50"/>
        <v>100</v>
      </c>
      <c r="CD30" s="22"/>
      <c r="CE30" s="22"/>
      <c r="CF30" s="10"/>
      <c r="CG30" s="13"/>
      <c r="CH30" s="13"/>
      <c r="CI30" s="22">
        <v>5494000</v>
      </c>
      <c r="CJ30" s="22">
        <v>5494000</v>
      </c>
      <c r="CK30" s="10">
        <v>5494000</v>
      </c>
      <c r="CL30" s="13">
        <f t="shared" si="147"/>
        <v>100</v>
      </c>
      <c r="CM30" s="13">
        <f t="shared" si="148"/>
        <v>100</v>
      </c>
      <c r="CN30" s="22"/>
      <c r="CO30" s="22"/>
      <c r="CP30" s="10"/>
      <c r="CQ30" s="13"/>
      <c r="CR30" s="13"/>
      <c r="CS30" s="22">
        <v>5120000</v>
      </c>
      <c r="CT30" s="22">
        <v>12404700</v>
      </c>
      <c r="CU30" s="10">
        <v>12404603</v>
      </c>
      <c r="CV30" s="13">
        <f t="shared" si="53"/>
        <v>242.27740234375</v>
      </c>
      <c r="CW30" s="13">
        <f t="shared" si="54"/>
        <v>99.999218038324187</v>
      </c>
      <c r="CX30" s="4"/>
      <c r="CY30" s="4"/>
      <c r="CZ30" s="4"/>
      <c r="DA30" s="4"/>
      <c r="DB30" s="4"/>
      <c r="DC30" s="22"/>
      <c r="DD30" s="22"/>
      <c r="DE30" s="10"/>
      <c r="DF30" s="13"/>
      <c r="DG30" s="13"/>
      <c r="DH30" s="22">
        <v>14605600</v>
      </c>
      <c r="DI30" s="22">
        <v>6313800</v>
      </c>
      <c r="DJ30" s="10">
        <v>6313800</v>
      </c>
      <c r="DK30" s="13">
        <f t="shared" si="118"/>
        <v>43.228624637125485</v>
      </c>
      <c r="DL30" s="13">
        <f t="shared" si="119"/>
        <v>100</v>
      </c>
      <c r="DM30" s="13"/>
      <c r="DN30" s="22"/>
      <c r="DO30" s="10"/>
      <c r="DP30" s="13"/>
      <c r="DQ30" s="10"/>
      <c r="DR30" s="22">
        <v>6615100</v>
      </c>
      <c r="DS30" s="22">
        <v>6615200</v>
      </c>
      <c r="DT30" s="10">
        <v>6615126</v>
      </c>
      <c r="DU30" s="13">
        <f t="shared" si="60"/>
        <v>100.00039304016568</v>
      </c>
      <c r="DV30" s="13">
        <f t="shared" si="61"/>
        <v>99.99888136413108</v>
      </c>
      <c r="DW30" s="22">
        <v>945000</v>
      </c>
      <c r="DX30" s="22">
        <v>2835118</v>
      </c>
      <c r="DY30" s="10">
        <v>1890036</v>
      </c>
      <c r="DZ30" s="13">
        <f t="shared" si="15"/>
        <v>200.00380952380951</v>
      </c>
      <c r="EA30" s="13">
        <f t="shared" si="16"/>
        <v>66.665161732245366</v>
      </c>
      <c r="EB30" s="13"/>
      <c r="EC30" s="22"/>
      <c r="ED30" s="10"/>
      <c r="EE30" s="13"/>
      <c r="EF30" s="13"/>
      <c r="EG30" s="22">
        <v>17800</v>
      </c>
      <c r="EH30" s="22">
        <v>17800</v>
      </c>
      <c r="EI30" s="10">
        <v>17800</v>
      </c>
      <c r="EJ30" s="13">
        <f t="shared" si="74"/>
        <v>100</v>
      </c>
      <c r="EK30" s="13">
        <f t="shared" si="75"/>
        <v>100</v>
      </c>
      <c r="EL30" s="22">
        <v>2922800</v>
      </c>
      <c r="EM30" s="22">
        <v>2428800</v>
      </c>
      <c r="EN30" s="10">
        <v>2428763.5299999998</v>
      </c>
      <c r="EO30" s="13">
        <f t="shared" si="137"/>
        <v>83.097151019570276</v>
      </c>
      <c r="EP30" s="13">
        <f t="shared" si="138"/>
        <v>99.998498435441363</v>
      </c>
      <c r="EQ30" s="22">
        <v>220400</v>
      </c>
      <c r="ER30" s="22">
        <v>221000</v>
      </c>
      <c r="ES30" s="10">
        <v>221000</v>
      </c>
      <c r="ET30" s="13">
        <f t="shared" si="151"/>
        <v>100.27223230490019</v>
      </c>
      <c r="EU30" s="13">
        <f t="shared" si="152"/>
        <v>100</v>
      </c>
      <c r="EV30" s="22">
        <v>1938300</v>
      </c>
      <c r="EW30" s="22"/>
      <c r="EX30" s="10"/>
      <c r="EY30" s="13"/>
      <c r="EZ30" s="13"/>
      <c r="FA30" s="22">
        <v>239719100</v>
      </c>
      <c r="FB30" s="22">
        <v>239719100</v>
      </c>
      <c r="FC30" s="10">
        <v>239719100</v>
      </c>
      <c r="FD30" s="13">
        <f t="shared" si="128"/>
        <v>100</v>
      </c>
      <c r="FE30" s="13">
        <f t="shared" si="129"/>
        <v>100</v>
      </c>
      <c r="FF30" s="22">
        <v>7367300</v>
      </c>
      <c r="FG30" s="22">
        <v>10154800</v>
      </c>
      <c r="FH30" s="10">
        <v>10154800</v>
      </c>
      <c r="FI30" s="13">
        <f t="shared" si="20"/>
        <v>137.83611363728909</v>
      </c>
      <c r="FJ30" s="13">
        <f t="shared" si="21"/>
        <v>100</v>
      </c>
      <c r="FK30" s="13"/>
      <c r="FL30" s="22"/>
      <c r="FM30" s="10"/>
      <c r="FN30" s="13"/>
      <c r="FO30" s="13"/>
      <c r="FP30" s="22">
        <v>1756200</v>
      </c>
      <c r="FQ30" s="22">
        <v>2640100</v>
      </c>
      <c r="FR30" s="10">
        <v>2640100</v>
      </c>
      <c r="FS30" s="13">
        <f t="shared" si="23"/>
        <v>150.33025851269787</v>
      </c>
      <c r="FT30" s="13">
        <f t="shared" si="24"/>
        <v>100</v>
      </c>
      <c r="FU30" s="22">
        <v>4922900</v>
      </c>
      <c r="FV30" s="22">
        <v>4922900</v>
      </c>
      <c r="FW30" s="10">
        <v>4922900</v>
      </c>
      <c r="FX30" s="13">
        <f t="shared" si="25"/>
        <v>100</v>
      </c>
      <c r="FY30" s="13">
        <f t="shared" si="26"/>
        <v>100</v>
      </c>
      <c r="FZ30" s="22">
        <v>14600</v>
      </c>
      <c r="GA30" s="22">
        <v>14600</v>
      </c>
      <c r="GB30" s="10">
        <v>14599.97</v>
      </c>
      <c r="GC30" s="13">
        <f t="shared" si="83"/>
        <v>99.999794520547937</v>
      </c>
      <c r="GD30" s="13">
        <f t="shared" si="68"/>
        <v>99.999794520547937</v>
      </c>
      <c r="GE30" s="22">
        <v>13797000</v>
      </c>
      <c r="GF30" s="22">
        <v>14697100</v>
      </c>
      <c r="GG30" s="10">
        <v>14697100</v>
      </c>
      <c r="GH30" s="13">
        <f t="shared" si="69"/>
        <v>106.52388200333405</v>
      </c>
      <c r="GI30" s="13">
        <f t="shared" si="70"/>
        <v>100</v>
      </c>
    </row>
    <row r="31" spans="1:191" ht="15" customHeight="1" x14ac:dyDescent="0.2">
      <c r="A31" s="9" t="s">
        <v>39</v>
      </c>
      <c r="B31" s="22">
        <f t="shared" si="78"/>
        <v>2013076700</v>
      </c>
      <c r="C31" s="22">
        <f t="shared" si="78"/>
        <v>1994270997.03</v>
      </c>
      <c r="D31" s="22">
        <f t="shared" si="78"/>
        <v>1986405361.1700001</v>
      </c>
      <c r="E31" s="13">
        <f t="shared" si="27"/>
        <v>98.675095746227655</v>
      </c>
      <c r="F31" s="13">
        <f t="shared" si="28"/>
        <v>99.60558841442743</v>
      </c>
      <c r="G31" s="22">
        <v>2236100</v>
      </c>
      <c r="H31" s="22">
        <v>2093800</v>
      </c>
      <c r="I31" s="10">
        <v>2093738.51</v>
      </c>
      <c r="J31" s="13">
        <f t="shared" si="96"/>
        <v>93.63349179374805</v>
      </c>
      <c r="K31" s="13">
        <f t="shared" si="97"/>
        <v>99.997063234310829</v>
      </c>
      <c r="L31" s="22">
        <v>1616390700</v>
      </c>
      <c r="M31" s="22">
        <v>1616465800</v>
      </c>
      <c r="N31" s="10">
        <v>1616465800</v>
      </c>
      <c r="O31" s="13">
        <f t="shared" si="32"/>
        <v>100.00464615392801</v>
      </c>
      <c r="P31" s="13">
        <f t="shared" si="33"/>
        <v>100</v>
      </c>
      <c r="Q31" s="22">
        <v>54117100</v>
      </c>
      <c r="R31" s="22">
        <v>52617100</v>
      </c>
      <c r="S31" s="10">
        <v>52617100</v>
      </c>
      <c r="T31" s="13">
        <f t="shared" si="1"/>
        <v>97.228232850614688</v>
      </c>
      <c r="U31" s="13">
        <f t="shared" si="2"/>
        <v>100</v>
      </c>
      <c r="V31" s="22">
        <v>38064000</v>
      </c>
      <c r="W31" s="22">
        <v>22819000</v>
      </c>
      <c r="X31" s="10">
        <v>22819000</v>
      </c>
      <c r="Y31" s="13">
        <f t="shared" si="34"/>
        <v>59.949033207229931</v>
      </c>
      <c r="Z31" s="13">
        <f t="shared" si="35"/>
        <v>100</v>
      </c>
      <c r="AA31" s="22">
        <v>12348600</v>
      </c>
      <c r="AB31" s="22"/>
      <c r="AC31" s="10"/>
      <c r="AD31" s="13"/>
      <c r="AE31" s="13"/>
      <c r="AF31" s="22">
        <v>73436600</v>
      </c>
      <c r="AG31" s="22">
        <v>71300000</v>
      </c>
      <c r="AH31" s="10">
        <v>71300000</v>
      </c>
      <c r="AI31" s="13">
        <f t="shared" si="38"/>
        <v>97.090551577823589</v>
      </c>
      <c r="AJ31" s="13">
        <f t="shared" si="39"/>
        <v>100</v>
      </c>
      <c r="AK31" s="22">
        <v>27802200</v>
      </c>
      <c r="AL31" s="22">
        <v>27785097.030000001</v>
      </c>
      <c r="AM31" s="10">
        <v>27785097.030000001</v>
      </c>
      <c r="AN31" s="13">
        <f t="shared" si="140"/>
        <v>99.938483393400517</v>
      </c>
      <c r="AO31" s="13">
        <f t="shared" si="141"/>
        <v>100</v>
      </c>
      <c r="AP31" s="22">
        <v>25792000</v>
      </c>
      <c r="AQ31" s="22">
        <v>25093300</v>
      </c>
      <c r="AR31" s="10">
        <v>25093300</v>
      </c>
      <c r="AS31" s="13">
        <f t="shared" si="3"/>
        <v>97.291020471464023</v>
      </c>
      <c r="AT31" s="13">
        <f t="shared" si="4"/>
        <v>100</v>
      </c>
      <c r="AU31" s="13"/>
      <c r="AV31" s="22"/>
      <c r="AW31" s="10"/>
      <c r="AX31" s="14"/>
      <c r="AY31" s="13"/>
      <c r="AZ31" s="10"/>
      <c r="BA31" s="22"/>
      <c r="BB31" s="10"/>
      <c r="BC31" s="13"/>
      <c r="BD31" s="10"/>
      <c r="BE31" s="22">
        <v>7535600</v>
      </c>
      <c r="BF31" s="22">
        <v>7535600</v>
      </c>
      <c r="BG31" s="10">
        <v>7505282.1399999997</v>
      </c>
      <c r="BH31" s="13">
        <f t="shared" si="9"/>
        <v>99.597671585540624</v>
      </c>
      <c r="BI31" s="13">
        <f t="shared" si="10"/>
        <v>99.597671585540624</v>
      </c>
      <c r="BJ31" s="22">
        <v>767400</v>
      </c>
      <c r="BK31" s="22">
        <v>767400</v>
      </c>
      <c r="BL31" s="10">
        <v>767400</v>
      </c>
      <c r="BM31" s="13">
        <f t="shared" si="42"/>
        <v>100</v>
      </c>
      <c r="BN31" s="13">
        <f t="shared" si="43"/>
        <v>100</v>
      </c>
      <c r="BO31" s="22">
        <v>1636600</v>
      </c>
      <c r="BP31" s="22">
        <v>1636600</v>
      </c>
      <c r="BQ31" s="10">
        <v>1636600</v>
      </c>
      <c r="BR31" s="13">
        <f t="shared" si="44"/>
        <v>100</v>
      </c>
      <c r="BS31" s="13">
        <f t="shared" si="45"/>
        <v>100</v>
      </c>
      <c r="BT31" s="22">
        <v>18204200</v>
      </c>
      <c r="BU31" s="22">
        <v>27454400</v>
      </c>
      <c r="BV31" s="10">
        <v>25968580</v>
      </c>
      <c r="BW31" s="13">
        <f t="shared" si="47"/>
        <v>142.65158589775984</v>
      </c>
      <c r="BX31" s="13">
        <f t="shared" si="48"/>
        <v>94.588044175068475</v>
      </c>
      <c r="BY31" s="22"/>
      <c r="BZ31" s="22">
        <v>1000000</v>
      </c>
      <c r="CA31" s="10">
        <v>1000000</v>
      </c>
      <c r="CB31" s="13"/>
      <c r="CC31" s="13">
        <f t="shared" si="50"/>
        <v>100</v>
      </c>
      <c r="CD31" s="22"/>
      <c r="CE31" s="22"/>
      <c r="CF31" s="10"/>
      <c r="CG31" s="13"/>
      <c r="CH31" s="13"/>
      <c r="CI31" s="22">
        <v>1787000</v>
      </c>
      <c r="CJ31" s="22">
        <v>1787000</v>
      </c>
      <c r="CK31" s="10">
        <v>236588.73</v>
      </c>
      <c r="CL31" s="13">
        <f t="shared" si="147"/>
        <v>13.239436485730275</v>
      </c>
      <c r="CM31" s="13">
        <f t="shared" si="148"/>
        <v>13.239436485730275</v>
      </c>
      <c r="CN31" s="22">
        <v>1000000</v>
      </c>
      <c r="CO31" s="22">
        <v>1840500</v>
      </c>
      <c r="CP31" s="10">
        <v>1795250</v>
      </c>
      <c r="CQ31" s="13">
        <f t="shared" si="142"/>
        <v>179.52500000000001</v>
      </c>
      <c r="CR31" s="13">
        <f t="shared" si="143"/>
        <v>97.541428959521866</v>
      </c>
      <c r="CS31" s="22"/>
      <c r="CT31" s="22"/>
      <c r="CU31" s="10"/>
      <c r="CV31" s="13"/>
      <c r="CW31" s="13"/>
      <c r="CX31" s="4"/>
      <c r="CY31" s="4"/>
      <c r="CZ31" s="4"/>
      <c r="DA31" s="4"/>
      <c r="DB31" s="4"/>
      <c r="DC31" s="22">
        <v>237300</v>
      </c>
      <c r="DD31" s="22"/>
      <c r="DE31" s="10"/>
      <c r="DF31" s="13"/>
      <c r="DG31" s="13"/>
      <c r="DH31" s="22">
        <v>73700</v>
      </c>
      <c r="DI31" s="22">
        <v>22800</v>
      </c>
      <c r="DJ31" s="10">
        <v>22800</v>
      </c>
      <c r="DK31" s="13">
        <f t="shared" si="118"/>
        <v>30.936227951153324</v>
      </c>
      <c r="DL31" s="13">
        <f t="shared" si="119"/>
        <v>100</v>
      </c>
      <c r="DM31" s="13"/>
      <c r="DN31" s="22"/>
      <c r="DO31" s="10"/>
      <c r="DP31" s="13"/>
      <c r="DQ31" s="10"/>
      <c r="DR31" s="22">
        <v>10395200</v>
      </c>
      <c r="DS31" s="22">
        <v>10395200</v>
      </c>
      <c r="DT31" s="10">
        <v>6615126</v>
      </c>
      <c r="DU31" s="13">
        <f t="shared" si="60"/>
        <v>63.636351392950594</v>
      </c>
      <c r="DV31" s="13">
        <f t="shared" si="61"/>
        <v>63.636351392950594</v>
      </c>
      <c r="DW31" s="22">
        <v>6615100</v>
      </c>
      <c r="DX31" s="22">
        <v>6615100</v>
      </c>
      <c r="DY31" s="10">
        <v>5670108</v>
      </c>
      <c r="DZ31" s="13">
        <f t="shared" si="15"/>
        <v>85.714622605856292</v>
      </c>
      <c r="EA31" s="13">
        <f t="shared" si="16"/>
        <v>85.714622605856292</v>
      </c>
      <c r="EB31" s="22">
        <v>912900</v>
      </c>
      <c r="EC31" s="22">
        <v>2467600</v>
      </c>
      <c r="ED31" s="10">
        <v>2467547</v>
      </c>
      <c r="EE31" s="13" t="s">
        <v>119</v>
      </c>
      <c r="EF31" s="13">
        <f t="shared" si="62"/>
        <v>99.997852164046037</v>
      </c>
      <c r="EG31" s="22">
        <v>51200</v>
      </c>
      <c r="EH31" s="22">
        <v>51200</v>
      </c>
      <c r="EI31" s="10">
        <v>51200</v>
      </c>
      <c r="EJ31" s="13">
        <f t="shared" si="74"/>
        <v>100</v>
      </c>
      <c r="EK31" s="13">
        <f t="shared" si="75"/>
        <v>100</v>
      </c>
      <c r="EL31" s="22">
        <v>9226900</v>
      </c>
      <c r="EM31" s="22">
        <v>9649100</v>
      </c>
      <c r="EN31" s="10">
        <v>9649060.8499999996</v>
      </c>
      <c r="EO31" s="13">
        <f t="shared" ref="EO31" si="153">EN31/EL31*100</f>
        <v>104.57532703291463</v>
      </c>
      <c r="EP31" s="13">
        <f t="shared" ref="EP31" si="154">EN31/EM31*100</f>
        <v>99.999594262677348</v>
      </c>
      <c r="EQ31" s="22">
        <v>120600</v>
      </c>
      <c r="ER31" s="22">
        <v>120900</v>
      </c>
      <c r="ES31" s="10">
        <v>120900</v>
      </c>
      <c r="ET31" s="13">
        <f t="shared" si="151"/>
        <v>100.24875621890547</v>
      </c>
      <c r="EU31" s="13">
        <f t="shared" si="152"/>
        <v>100</v>
      </c>
      <c r="EV31" s="22">
        <v>752700</v>
      </c>
      <c r="EW31" s="22"/>
      <c r="EX31" s="10"/>
      <c r="EY31" s="13"/>
      <c r="EZ31" s="13"/>
      <c r="FA31" s="22">
        <v>93063500</v>
      </c>
      <c r="FB31" s="22">
        <v>93063500</v>
      </c>
      <c r="FC31" s="10">
        <v>93063500</v>
      </c>
      <c r="FD31" s="13">
        <f t="shared" si="128"/>
        <v>100</v>
      </c>
      <c r="FE31" s="13">
        <f t="shared" si="129"/>
        <v>100</v>
      </c>
      <c r="FF31" s="22">
        <v>4548700</v>
      </c>
      <c r="FG31" s="22">
        <v>5211900</v>
      </c>
      <c r="FH31" s="10">
        <v>5211900</v>
      </c>
      <c r="FI31" s="13">
        <f t="shared" si="20"/>
        <v>114.57998988722053</v>
      </c>
      <c r="FJ31" s="13">
        <f t="shared" si="21"/>
        <v>100</v>
      </c>
      <c r="FK31" s="13"/>
      <c r="FL31" s="22"/>
      <c r="FM31" s="10"/>
      <c r="FN31" s="13"/>
      <c r="FO31" s="13"/>
      <c r="FP31" s="22">
        <v>1145200</v>
      </c>
      <c r="FQ31" s="22">
        <v>1427600</v>
      </c>
      <c r="FR31" s="10">
        <v>1427600</v>
      </c>
      <c r="FS31" s="13">
        <f t="shared" si="23"/>
        <v>124.65944813133076</v>
      </c>
      <c r="FT31" s="13">
        <f t="shared" si="24"/>
        <v>100</v>
      </c>
      <c r="FU31" s="22">
        <v>1738100</v>
      </c>
      <c r="FV31" s="22">
        <v>1738100</v>
      </c>
      <c r="FW31" s="10">
        <v>1709482.91</v>
      </c>
      <c r="FX31" s="13">
        <f t="shared" si="25"/>
        <v>98.353541798515622</v>
      </c>
      <c r="FY31" s="13">
        <f t="shared" si="26"/>
        <v>98.353541798515622</v>
      </c>
      <c r="FZ31" s="22">
        <v>11500</v>
      </c>
      <c r="GA31" s="22">
        <v>43200</v>
      </c>
      <c r="GB31" s="10">
        <v>43200</v>
      </c>
      <c r="GC31" s="13" t="s">
        <v>119</v>
      </c>
      <c r="GD31" s="13">
        <f t="shared" si="68"/>
        <v>100</v>
      </c>
      <c r="GE31" s="22">
        <v>3066000</v>
      </c>
      <c r="GF31" s="22">
        <v>3269200</v>
      </c>
      <c r="GG31" s="10">
        <v>3269200</v>
      </c>
      <c r="GH31" s="13">
        <f t="shared" si="69"/>
        <v>106.62752772341813</v>
      </c>
      <c r="GI31" s="13">
        <f t="shared" si="70"/>
        <v>100</v>
      </c>
    </row>
    <row r="32" spans="1:191" ht="19.899999999999999" customHeight="1" x14ac:dyDescent="0.2">
      <c r="A32" s="9" t="s">
        <v>40</v>
      </c>
      <c r="B32" s="22">
        <f t="shared" si="78"/>
        <v>1769125800</v>
      </c>
      <c r="C32" s="22">
        <f t="shared" si="78"/>
        <v>1640768140.96</v>
      </c>
      <c r="D32" s="22">
        <f t="shared" si="78"/>
        <v>1639524466.1599998</v>
      </c>
      <c r="E32" s="13">
        <f t="shared" si="27"/>
        <v>92.674272579146148</v>
      </c>
      <c r="F32" s="13">
        <f t="shared" si="28"/>
        <v>99.924201673048543</v>
      </c>
      <c r="G32" s="22">
        <v>4475800</v>
      </c>
      <c r="H32" s="22">
        <v>1618900</v>
      </c>
      <c r="I32" s="10">
        <v>1618852.29</v>
      </c>
      <c r="J32" s="13">
        <f t="shared" si="96"/>
        <v>36.169004200366416</v>
      </c>
      <c r="K32" s="13">
        <f t="shared" si="97"/>
        <v>99.997052937179561</v>
      </c>
      <c r="L32" s="22">
        <v>1199621000</v>
      </c>
      <c r="M32" s="22">
        <v>1128724000</v>
      </c>
      <c r="N32" s="10">
        <v>1128724000</v>
      </c>
      <c r="O32" s="13">
        <f t="shared" si="32"/>
        <v>94.090050107492289</v>
      </c>
      <c r="P32" s="13">
        <f t="shared" si="33"/>
        <v>100</v>
      </c>
      <c r="Q32" s="22">
        <v>29109000</v>
      </c>
      <c r="R32" s="22">
        <v>26866800</v>
      </c>
      <c r="S32" s="10">
        <v>26866800</v>
      </c>
      <c r="T32" s="13">
        <f t="shared" si="1"/>
        <v>92.297227661547979</v>
      </c>
      <c r="U32" s="13">
        <f t="shared" si="2"/>
        <v>100</v>
      </c>
      <c r="V32" s="22">
        <v>7523000</v>
      </c>
      <c r="W32" s="22">
        <v>3187200</v>
      </c>
      <c r="X32" s="10">
        <v>3187200</v>
      </c>
      <c r="Y32" s="13">
        <f t="shared" si="34"/>
        <v>42.366077362754226</v>
      </c>
      <c r="Z32" s="13">
        <f t="shared" si="35"/>
        <v>100</v>
      </c>
      <c r="AA32" s="22">
        <v>3642400</v>
      </c>
      <c r="AB32" s="22"/>
      <c r="AC32" s="10"/>
      <c r="AD32" s="13"/>
      <c r="AE32" s="13"/>
      <c r="AF32" s="22">
        <v>27692700</v>
      </c>
      <c r="AG32" s="22">
        <v>24492700</v>
      </c>
      <c r="AH32" s="10">
        <v>24492700</v>
      </c>
      <c r="AI32" s="13">
        <f t="shared" si="38"/>
        <v>88.444608145829037</v>
      </c>
      <c r="AJ32" s="13">
        <f t="shared" si="39"/>
        <v>100</v>
      </c>
      <c r="AK32" s="22">
        <v>32636700</v>
      </c>
      <c r="AL32" s="22">
        <v>13424040.960000001</v>
      </c>
      <c r="AM32" s="10">
        <v>13424040.960000001</v>
      </c>
      <c r="AN32" s="13">
        <f t="shared" si="140"/>
        <v>41.131735009973433</v>
      </c>
      <c r="AO32" s="13">
        <f t="shared" si="141"/>
        <v>100</v>
      </c>
      <c r="AP32" s="22">
        <v>12267300</v>
      </c>
      <c r="AQ32" s="22">
        <v>11767300</v>
      </c>
      <c r="AR32" s="10">
        <v>11767300</v>
      </c>
      <c r="AS32" s="13">
        <f t="shared" si="3"/>
        <v>95.924123482754965</v>
      </c>
      <c r="AT32" s="13">
        <f t="shared" si="4"/>
        <v>100</v>
      </c>
      <c r="AU32" s="13"/>
      <c r="AV32" s="22"/>
      <c r="AW32" s="10"/>
      <c r="AX32" s="14"/>
      <c r="AY32" s="13"/>
      <c r="AZ32" s="10"/>
      <c r="BA32" s="22"/>
      <c r="BB32" s="10"/>
      <c r="BC32" s="13"/>
      <c r="BD32" s="10"/>
      <c r="BE32" s="22">
        <v>7535600</v>
      </c>
      <c r="BF32" s="22">
        <v>6735600</v>
      </c>
      <c r="BG32" s="10">
        <v>6735600</v>
      </c>
      <c r="BH32" s="13">
        <f t="shared" si="9"/>
        <v>89.383725250809491</v>
      </c>
      <c r="BI32" s="13">
        <f t="shared" si="10"/>
        <v>100</v>
      </c>
      <c r="BJ32" s="22">
        <v>86800</v>
      </c>
      <c r="BK32" s="22">
        <v>86800</v>
      </c>
      <c r="BL32" s="10">
        <v>86800</v>
      </c>
      <c r="BM32" s="13">
        <f t="shared" ref="BM32:BM34" si="155">BL32/BJ32*100</f>
        <v>100</v>
      </c>
      <c r="BN32" s="13">
        <f t="shared" ref="BN32:BN34" si="156">BL32/BK32*100</f>
        <v>100</v>
      </c>
      <c r="BO32" s="22">
        <v>1505900</v>
      </c>
      <c r="BP32" s="22">
        <v>1604900</v>
      </c>
      <c r="BQ32" s="10">
        <v>1604900</v>
      </c>
      <c r="BR32" s="13">
        <f t="shared" si="44"/>
        <v>106.57414170927683</v>
      </c>
      <c r="BS32" s="13">
        <f t="shared" si="45"/>
        <v>100</v>
      </c>
      <c r="BT32" s="22">
        <v>78369400</v>
      </c>
      <c r="BU32" s="22">
        <v>94066900</v>
      </c>
      <c r="BV32" s="10">
        <v>93840395.560000002</v>
      </c>
      <c r="BW32" s="13">
        <f t="shared" si="47"/>
        <v>119.74111778321641</v>
      </c>
      <c r="BX32" s="13">
        <f t="shared" si="48"/>
        <v>99.759209201111133</v>
      </c>
      <c r="BY32" s="22">
        <v>6000000</v>
      </c>
      <c r="BZ32" s="22">
        <v>5534800</v>
      </c>
      <c r="CA32" s="10">
        <v>5534777.6200000001</v>
      </c>
      <c r="CB32" s="13">
        <f t="shared" ref="CB32" si="157">CA32/BY32*100</f>
        <v>92.246293666666674</v>
      </c>
      <c r="CC32" s="13">
        <f t="shared" ref="CC32" si="158">CA32/BZ32*100</f>
        <v>99.999595649345963</v>
      </c>
      <c r="CD32" s="22">
        <v>7589700</v>
      </c>
      <c r="CE32" s="22">
        <v>10585500</v>
      </c>
      <c r="CF32" s="10">
        <v>10585485</v>
      </c>
      <c r="CG32" s="13">
        <f t="shared" si="51"/>
        <v>139.47171824973319</v>
      </c>
      <c r="CH32" s="13">
        <f t="shared" si="52"/>
        <v>99.999858296726657</v>
      </c>
      <c r="CI32" s="22">
        <v>483500</v>
      </c>
      <c r="CJ32" s="22">
        <v>483500</v>
      </c>
      <c r="CK32" s="10">
        <v>477579.6</v>
      </c>
      <c r="CL32" s="13">
        <f t="shared" si="147"/>
        <v>98.775511892450879</v>
      </c>
      <c r="CM32" s="13">
        <f t="shared" si="148"/>
        <v>98.775511892450879</v>
      </c>
      <c r="CN32" s="22">
        <v>37385000</v>
      </c>
      <c r="CO32" s="22">
        <v>14650300</v>
      </c>
      <c r="CP32" s="10">
        <v>14650239</v>
      </c>
      <c r="CQ32" s="13">
        <f t="shared" si="142"/>
        <v>39.187478935401899</v>
      </c>
      <c r="CR32" s="13">
        <f t="shared" si="143"/>
        <v>99.999583626273875</v>
      </c>
      <c r="CS32" s="22">
        <v>4221000</v>
      </c>
      <c r="CT32" s="22">
        <v>3086700</v>
      </c>
      <c r="CU32" s="10">
        <v>3086699</v>
      </c>
      <c r="CV32" s="13">
        <f t="shared" si="53"/>
        <v>73.12719734660034</v>
      </c>
      <c r="CW32" s="13">
        <f t="shared" si="54"/>
        <v>99.999967602941652</v>
      </c>
      <c r="CX32" s="4"/>
      <c r="CY32" s="4"/>
      <c r="CZ32" s="4"/>
      <c r="DA32" s="4"/>
      <c r="DB32" s="4"/>
      <c r="DC32" s="22">
        <v>2559900</v>
      </c>
      <c r="DD32" s="22">
        <v>5335800</v>
      </c>
      <c r="DE32" s="10">
        <v>5335735.13</v>
      </c>
      <c r="DF32" s="13" t="s">
        <v>119</v>
      </c>
      <c r="DG32" s="13">
        <f t="shared" si="58"/>
        <v>99.998784249784478</v>
      </c>
      <c r="DH32" s="22">
        <v>4313500</v>
      </c>
      <c r="DI32" s="22">
        <v>4313500</v>
      </c>
      <c r="DJ32" s="10">
        <v>4313500</v>
      </c>
      <c r="DK32" s="13">
        <f t="shared" si="118"/>
        <v>100</v>
      </c>
      <c r="DL32" s="13">
        <f t="shared" si="119"/>
        <v>100</v>
      </c>
      <c r="DM32" s="13"/>
      <c r="DN32" s="22"/>
      <c r="DO32" s="10"/>
      <c r="DP32" s="13"/>
      <c r="DQ32" s="10"/>
      <c r="DR32" s="22">
        <v>945000</v>
      </c>
      <c r="DS32" s="22">
        <v>944900</v>
      </c>
      <c r="DT32" s="10"/>
      <c r="DU32" s="13"/>
      <c r="DV32" s="13"/>
      <c r="DW32" s="22"/>
      <c r="DX32" s="22"/>
      <c r="DY32" s="10"/>
      <c r="DZ32" s="13"/>
      <c r="EA32" s="13"/>
      <c r="EB32" s="13"/>
      <c r="EC32" s="22"/>
      <c r="ED32" s="10"/>
      <c r="EE32" s="14"/>
      <c r="EF32" s="14"/>
      <c r="EG32" s="22">
        <v>17300</v>
      </c>
      <c r="EH32" s="22">
        <v>17300</v>
      </c>
      <c r="EI32" s="10">
        <v>17300</v>
      </c>
      <c r="EJ32" s="13">
        <f t="shared" si="74"/>
        <v>100</v>
      </c>
      <c r="EK32" s="13">
        <f t="shared" si="75"/>
        <v>100</v>
      </c>
      <c r="EL32" s="22">
        <v>252806300</v>
      </c>
      <c r="EM32" s="22">
        <v>235130900</v>
      </c>
      <c r="EN32" s="10">
        <v>235130900</v>
      </c>
      <c r="EO32" s="13">
        <f t="shared" si="137"/>
        <v>93.008322972963882</v>
      </c>
      <c r="EP32" s="13">
        <f t="shared" si="138"/>
        <v>100</v>
      </c>
      <c r="EQ32" s="22">
        <v>120600</v>
      </c>
      <c r="ER32" s="22">
        <v>120900</v>
      </c>
      <c r="ES32" s="10">
        <v>120900</v>
      </c>
      <c r="ET32" s="13">
        <f t="shared" si="151"/>
        <v>100.24875621890547</v>
      </c>
      <c r="EU32" s="13">
        <f t="shared" si="152"/>
        <v>100</v>
      </c>
      <c r="EV32" s="22">
        <v>312000</v>
      </c>
      <c r="EW32" s="22"/>
      <c r="EX32" s="10"/>
      <c r="EY32" s="13"/>
      <c r="EZ32" s="13"/>
      <c r="FA32" s="22">
        <v>39042100</v>
      </c>
      <c r="FB32" s="22">
        <v>39017700</v>
      </c>
      <c r="FC32" s="10">
        <v>39017700</v>
      </c>
      <c r="FD32" s="13">
        <f t="shared" si="128"/>
        <v>99.937503361755645</v>
      </c>
      <c r="FE32" s="13">
        <f t="shared" si="129"/>
        <v>100</v>
      </c>
      <c r="FF32" s="22">
        <v>3676200</v>
      </c>
      <c r="FG32" s="22">
        <v>3489400</v>
      </c>
      <c r="FH32" s="10">
        <v>3489400</v>
      </c>
      <c r="FI32" s="13">
        <f t="shared" si="20"/>
        <v>94.918666013818623</v>
      </c>
      <c r="FJ32" s="13">
        <f t="shared" si="21"/>
        <v>100</v>
      </c>
      <c r="FK32" s="13"/>
      <c r="FL32" s="22"/>
      <c r="FM32" s="10"/>
      <c r="FN32" s="13"/>
      <c r="FO32" s="13"/>
      <c r="FP32" s="22">
        <v>814700</v>
      </c>
      <c r="FQ32" s="22">
        <v>905000</v>
      </c>
      <c r="FR32" s="10">
        <v>905000</v>
      </c>
      <c r="FS32" s="13">
        <f t="shared" si="23"/>
        <v>111.08383454032158</v>
      </c>
      <c r="FT32" s="13">
        <f t="shared" si="24"/>
        <v>100</v>
      </c>
      <c r="FU32" s="22">
        <v>1303500</v>
      </c>
      <c r="FV32" s="22">
        <v>1303500</v>
      </c>
      <c r="FW32" s="10">
        <v>1237362</v>
      </c>
      <c r="FX32" s="13">
        <f t="shared" si="25"/>
        <v>94.926121979286535</v>
      </c>
      <c r="FY32" s="13">
        <f t="shared" si="26"/>
        <v>94.926121979286535</v>
      </c>
      <c r="FZ32" s="22">
        <v>3900</v>
      </c>
      <c r="GA32" s="22">
        <v>33100</v>
      </c>
      <c r="GB32" s="10">
        <v>33100</v>
      </c>
      <c r="GC32" s="13" t="s">
        <v>119</v>
      </c>
      <c r="GD32" s="13">
        <f t="shared" si="68"/>
        <v>100</v>
      </c>
      <c r="GE32" s="22">
        <v>3066000</v>
      </c>
      <c r="GF32" s="22">
        <v>3240200</v>
      </c>
      <c r="GG32" s="10">
        <v>3240200</v>
      </c>
      <c r="GH32" s="13">
        <f t="shared" si="69"/>
        <v>105.68166992824528</v>
      </c>
      <c r="GI32" s="13">
        <f t="shared" si="70"/>
        <v>100</v>
      </c>
    </row>
    <row r="33" spans="1:191" x14ac:dyDescent="0.2">
      <c r="A33" s="9" t="s">
        <v>41</v>
      </c>
      <c r="B33" s="22">
        <f t="shared" si="78"/>
        <v>1645857400</v>
      </c>
      <c r="C33" s="22">
        <f t="shared" si="78"/>
        <v>1673197752</v>
      </c>
      <c r="D33" s="22">
        <f t="shared" si="78"/>
        <v>1673054827.5600002</v>
      </c>
      <c r="E33" s="13">
        <f t="shared" si="27"/>
        <v>101.65247776386947</v>
      </c>
      <c r="F33" s="13">
        <f t="shared" si="28"/>
        <v>99.991458006692341</v>
      </c>
      <c r="G33" s="22">
        <v>2993800</v>
      </c>
      <c r="H33" s="22">
        <v>2978900</v>
      </c>
      <c r="I33" s="10">
        <v>2978831</v>
      </c>
      <c r="J33" s="13">
        <f t="shared" si="96"/>
        <v>99.5</v>
      </c>
      <c r="K33" s="13">
        <f t="shared" si="97"/>
        <v>99.997683708751552</v>
      </c>
      <c r="L33" s="22">
        <v>1333551900</v>
      </c>
      <c r="M33" s="22">
        <v>1362550600</v>
      </c>
      <c r="N33" s="10">
        <v>1362550600</v>
      </c>
      <c r="O33" s="13">
        <f t="shared" si="32"/>
        <v>102.17454603754079</v>
      </c>
      <c r="P33" s="13">
        <f t="shared" si="33"/>
        <v>100</v>
      </c>
      <c r="Q33" s="22">
        <v>34250200</v>
      </c>
      <c r="R33" s="22">
        <v>34250200</v>
      </c>
      <c r="S33" s="10">
        <v>34250200</v>
      </c>
      <c r="T33" s="13">
        <f t="shared" si="1"/>
        <v>100</v>
      </c>
      <c r="U33" s="13">
        <f t="shared" si="2"/>
        <v>100</v>
      </c>
      <c r="V33" s="22">
        <v>17290000</v>
      </c>
      <c r="W33" s="22">
        <v>8289300</v>
      </c>
      <c r="X33" s="10">
        <v>8289232.8799999999</v>
      </c>
      <c r="Y33" s="13">
        <f t="shared" si="34"/>
        <v>47.942353267784846</v>
      </c>
      <c r="Z33" s="13">
        <f t="shared" si="35"/>
        <v>99.99919028144717</v>
      </c>
      <c r="AA33" s="22">
        <v>9235600</v>
      </c>
      <c r="AB33" s="22"/>
      <c r="AC33" s="10"/>
      <c r="AD33" s="13"/>
      <c r="AE33" s="13"/>
      <c r="AF33" s="22">
        <v>24746000</v>
      </c>
      <c r="AG33" s="22">
        <v>22047000</v>
      </c>
      <c r="AH33" s="10">
        <v>22047000</v>
      </c>
      <c r="AI33" s="13">
        <f t="shared" si="38"/>
        <v>89.093186777661032</v>
      </c>
      <c r="AJ33" s="13">
        <f t="shared" si="39"/>
        <v>100</v>
      </c>
      <c r="AK33" s="22">
        <v>6957900</v>
      </c>
      <c r="AL33" s="22">
        <v>6957852</v>
      </c>
      <c r="AM33" s="10">
        <v>6957852</v>
      </c>
      <c r="AN33" s="13">
        <f t="shared" si="140"/>
        <v>99.999310136679171</v>
      </c>
      <c r="AO33" s="13">
        <f t="shared" si="141"/>
        <v>100</v>
      </c>
      <c r="AP33" s="22">
        <v>20039100</v>
      </c>
      <c r="AQ33" s="22">
        <v>19476200</v>
      </c>
      <c r="AR33" s="10">
        <v>19476200</v>
      </c>
      <c r="AS33" s="13">
        <f t="shared" si="3"/>
        <v>97.19099161139971</v>
      </c>
      <c r="AT33" s="13">
        <f t="shared" si="4"/>
        <v>100</v>
      </c>
      <c r="AU33" s="13"/>
      <c r="AV33" s="22"/>
      <c r="AW33" s="10"/>
      <c r="AX33" s="13"/>
      <c r="AY33" s="13"/>
      <c r="AZ33" s="10"/>
      <c r="BA33" s="22"/>
      <c r="BB33" s="13"/>
      <c r="BC33" s="13"/>
      <c r="BD33" s="10"/>
      <c r="BE33" s="22">
        <v>9419600</v>
      </c>
      <c r="BF33" s="22">
        <v>9419600</v>
      </c>
      <c r="BG33" s="10">
        <v>9419600</v>
      </c>
      <c r="BH33" s="13">
        <f t="shared" si="9"/>
        <v>100</v>
      </c>
      <c r="BI33" s="13">
        <f t="shared" si="10"/>
        <v>100</v>
      </c>
      <c r="BJ33" s="22">
        <v>138100</v>
      </c>
      <c r="BK33" s="22">
        <v>138100</v>
      </c>
      <c r="BL33" s="10">
        <v>138100</v>
      </c>
      <c r="BM33" s="13">
        <f t="shared" si="155"/>
        <v>100</v>
      </c>
      <c r="BN33" s="13">
        <f t="shared" si="156"/>
        <v>100</v>
      </c>
      <c r="BO33" s="22">
        <v>3079500</v>
      </c>
      <c r="BP33" s="22">
        <v>3079500</v>
      </c>
      <c r="BQ33" s="10">
        <v>3079500</v>
      </c>
      <c r="BR33" s="13">
        <f t="shared" si="44"/>
        <v>100</v>
      </c>
      <c r="BS33" s="13">
        <f t="shared" si="45"/>
        <v>100</v>
      </c>
      <c r="BT33" s="22">
        <v>55280200</v>
      </c>
      <c r="BU33" s="22">
        <v>61990300</v>
      </c>
      <c r="BV33" s="10">
        <v>61980302</v>
      </c>
      <c r="BW33" s="13">
        <f t="shared" si="47"/>
        <v>112.12025643901433</v>
      </c>
      <c r="BX33" s="13">
        <f t="shared" si="48"/>
        <v>99.983871670245179</v>
      </c>
      <c r="BY33" s="22">
        <v>2000000</v>
      </c>
      <c r="BZ33" s="22">
        <v>4451400</v>
      </c>
      <c r="CA33" s="10">
        <v>4451400</v>
      </c>
      <c r="CB33" s="13">
        <f t="shared" si="49"/>
        <v>222.57</v>
      </c>
      <c r="CC33" s="13">
        <f t="shared" si="50"/>
        <v>100</v>
      </c>
      <c r="CD33" s="13"/>
      <c r="CE33" s="22"/>
      <c r="CF33" s="10"/>
      <c r="CG33" s="13"/>
      <c r="CH33" s="13"/>
      <c r="CI33" s="22">
        <v>826400</v>
      </c>
      <c r="CJ33" s="22">
        <v>826400</v>
      </c>
      <c r="CK33" s="10">
        <v>826400</v>
      </c>
      <c r="CL33" s="13">
        <f t="shared" si="147"/>
        <v>100</v>
      </c>
      <c r="CM33" s="13">
        <f t="shared" si="148"/>
        <v>100</v>
      </c>
      <c r="CN33" s="22"/>
      <c r="CO33" s="22"/>
      <c r="CP33" s="10"/>
      <c r="CQ33" s="13"/>
      <c r="CR33" s="13"/>
      <c r="CS33" s="22">
        <v>1780000</v>
      </c>
      <c r="CT33" s="22">
        <v>2243300</v>
      </c>
      <c r="CU33" s="10">
        <v>2120040</v>
      </c>
      <c r="CV33" s="13">
        <f t="shared" si="53"/>
        <v>119.10337078651685</v>
      </c>
      <c r="CW33" s="13">
        <f t="shared" si="54"/>
        <v>94.505416128025672</v>
      </c>
      <c r="CX33" s="4"/>
      <c r="CY33" s="4"/>
      <c r="CZ33" s="4"/>
      <c r="DA33" s="4"/>
      <c r="DB33" s="4"/>
      <c r="DC33" s="22">
        <v>277400</v>
      </c>
      <c r="DD33" s="22">
        <v>402400</v>
      </c>
      <c r="DE33" s="10">
        <v>393261</v>
      </c>
      <c r="DF33" s="13">
        <f t="shared" si="57"/>
        <v>141.76676279740448</v>
      </c>
      <c r="DG33" s="13">
        <f t="shared" si="58"/>
        <v>97.728876739562622</v>
      </c>
      <c r="DH33" s="22">
        <v>5184000</v>
      </c>
      <c r="DI33" s="22">
        <v>9945000</v>
      </c>
      <c r="DJ33" s="10">
        <v>9944999.8800000008</v>
      </c>
      <c r="DK33" s="13">
        <f t="shared" si="118"/>
        <v>191.84027546296298</v>
      </c>
      <c r="DL33" s="13">
        <f t="shared" si="119"/>
        <v>99.999998793363503</v>
      </c>
      <c r="DM33" s="13"/>
      <c r="DN33" s="22"/>
      <c r="DO33" s="13"/>
      <c r="DP33" s="13"/>
      <c r="DQ33" s="10"/>
      <c r="DR33" s="22"/>
      <c r="DS33" s="22"/>
      <c r="DT33" s="10"/>
      <c r="DU33" s="13"/>
      <c r="DV33" s="13"/>
      <c r="DW33" s="22"/>
      <c r="DX33" s="22">
        <v>945100</v>
      </c>
      <c r="DY33" s="10">
        <v>945018</v>
      </c>
      <c r="DZ33" s="13"/>
      <c r="EA33" s="13"/>
      <c r="EB33" s="13"/>
      <c r="EC33" s="22"/>
      <c r="ED33" s="10"/>
      <c r="EE33" s="14"/>
      <c r="EF33" s="14"/>
      <c r="EG33" s="22">
        <v>40400</v>
      </c>
      <c r="EH33" s="22">
        <v>40400</v>
      </c>
      <c r="EI33" s="10">
        <v>40400</v>
      </c>
      <c r="EJ33" s="13">
        <f t="shared" si="74"/>
        <v>100</v>
      </c>
      <c r="EK33" s="13">
        <f t="shared" si="75"/>
        <v>100</v>
      </c>
      <c r="EL33" s="22">
        <v>37510500</v>
      </c>
      <c r="EM33" s="22">
        <v>42363700</v>
      </c>
      <c r="EN33" s="10">
        <v>42363700</v>
      </c>
      <c r="EO33" s="13">
        <f t="shared" si="137"/>
        <v>112.93824395835831</v>
      </c>
      <c r="EP33" s="13">
        <f t="shared" si="138"/>
        <v>100</v>
      </c>
      <c r="EQ33" s="22">
        <v>120600</v>
      </c>
      <c r="ER33" s="22">
        <v>120900</v>
      </c>
      <c r="ES33" s="10">
        <v>120600</v>
      </c>
      <c r="ET33" s="13">
        <f t="shared" si="151"/>
        <v>100</v>
      </c>
      <c r="EU33" s="13">
        <f t="shared" si="152"/>
        <v>99.75186104218362</v>
      </c>
      <c r="EV33" s="22">
        <v>561900</v>
      </c>
      <c r="EW33" s="22"/>
      <c r="EX33" s="10"/>
      <c r="EY33" s="13"/>
      <c r="EZ33" s="13"/>
      <c r="FA33" s="22">
        <v>69729200</v>
      </c>
      <c r="FB33" s="22">
        <v>69729200</v>
      </c>
      <c r="FC33" s="10">
        <v>69729200</v>
      </c>
      <c r="FD33" s="13">
        <f t="shared" si="128"/>
        <v>100</v>
      </c>
      <c r="FE33" s="13">
        <f t="shared" si="129"/>
        <v>100</v>
      </c>
      <c r="FF33" s="22">
        <v>4487300</v>
      </c>
      <c r="FG33" s="22">
        <v>4344200</v>
      </c>
      <c r="FH33" s="10">
        <v>4344200</v>
      </c>
      <c r="FI33" s="13">
        <f t="shared" si="20"/>
        <v>96.810999933144643</v>
      </c>
      <c r="FJ33" s="13">
        <f t="shared" si="21"/>
        <v>100</v>
      </c>
      <c r="FK33" s="13"/>
      <c r="FL33" s="22"/>
      <c r="FM33" s="10"/>
      <c r="FN33" s="13"/>
      <c r="FO33" s="13"/>
      <c r="FP33" s="22">
        <v>1129700</v>
      </c>
      <c r="FQ33" s="22">
        <v>1159400</v>
      </c>
      <c r="FR33" s="10">
        <v>1159400</v>
      </c>
      <c r="FS33" s="13">
        <f t="shared" si="23"/>
        <v>102.62901655306717</v>
      </c>
      <c r="FT33" s="13">
        <f t="shared" si="24"/>
        <v>100</v>
      </c>
      <c r="FU33" s="22">
        <v>1737400</v>
      </c>
      <c r="FV33" s="22">
        <v>1737400</v>
      </c>
      <c r="FW33" s="10">
        <v>1737400</v>
      </c>
      <c r="FX33" s="13">
        <f t="shared" si="25"/>
        <v>100</v>
      </c>
      <c r="FY33" s="13">
        <f t="shared" si="26"/>
        <v>100</v>
      </c>
      <c r="FZ33" s="22">
        <v>6700</v>
      </c>
      <c r="GA33" s="22">
        <v>6700</v>
      </c>
      <c r="GB33" s="10">
        <v>6690.8</v>
      </c>
      <c r="GC33" s="13">
        <f t="shared" si="83"/>
        <v>99.862686567164189</v>
      </c>
      <c r="GD33" s="13">
        <f t="shared" si="68"/>
        <v>99.862686567164189</v>
      </c>
      <c r="GE33" s="22">
        <v>3484000</v>
      </c>
      <c r="GF33" s="22">
        <v>3704700</v>
      </c>
      <c r="GG33" s="10">
        <v>3704700</v>
      </c>
      <c r="GH33" s="13">
        <f t="shared" si="69"/>
        <v>106.33467278989667</v>
      </c>
      <c r="GI33" s="13">
        <f t="shared" si="70"/>
        <v>100</v>
      </c>
    </row>
    <row r="34" spans="1:191" ht="18" customHeight="1" x14ac:dyDescent="0.2">
      <c r="A34" s="9" t="s">
        <v>42</v>
      </c>
      <c r="B34" s="22">
        <f t="shared" si="78"/>
        <v>1718291500</v>
      </c>
      <c r="C34" s="22">
        <f t="shared" si="78"/>
        <v>1770398462</v>
      </c>
      <c r="D34" s="22">
        <f t="shared" si="78"/>
        <v>1758669037.28</v>
      </c>
      <c r="E34" s="13">
        <f t="shared" si="27"/>
        <v>102.34986539129129</v>
      </c>
      <c r="F34" s="13">
        <f t="shared" si="28"/>
        <v>99.3374697859402</v>
      </c>
      <c r="G34" s="22">
        <v>8300400</v>
      </c>
      <c r="H34" s="22">
        <v>2914500</v>
      </c>
      <c r="I34" s="10">
        <v>2914495.7</v>
      </c>
      <c r="J34" s="13">
        <f t="shared" si="96"/>
        <v>35.112713845115898</v>
      </c>
      <c r="K34" s="13">
        <f t="shared" si="97"/>
        <v>99.999852461828795</v>
      </c>
      <c r="L34" s="22">
        <v>1361274600</v>
      </c>
      <c r="M34" s="22">
        <v>1389201900</v>
      </c>
      <c r="N34" s="10">
        <v>1389201900</v>
      </c>
      <c r="O34" s="13">
        <f t="shared" si="32"/>
        <v>102.05155521156422</v>
      </c>
      <c r="P34" s="13">
        <f t="shared" si="33"/>
        <v>100</v>
      </c>
      <c r="Q34" s="22">
        <v>50124200</v>
      </c>
      <c r="R34" s="22">
        <v>49276000</v>
      </c>
      <c r="S34" s="10">
        <v>49275987</v>
      </c>
      <c r="T34" s="13">
        <f t="shared" si="1"/>
        <v>98.30777748073784</v>
      </c>
      <c r="U34" s="13">
        <f t="shared" si="2"/>
        <v>99.999973617988474</v>
      </c>
      <c r="V34" s="22">
        <v>25571000</v>
      </c>
      <c r="W34" s="22">
        <v>15771000</v>
      </c>
      <c r="X34" s="10">
        <v>15545241.560000001</v>
      </c>
      <c r="Y34" s="13">
        <f t="shared" si="34"/>
        <v>60.792466309491225</v>
      </c>
      <c r="Z34" s="13">
        <f t="shared" si="35"/>
        <v>98.568521717075654</v>
      </c>
      <c r="AA34" s="22">
        <v>8923500</v>
      </c>
      <c r="AB34" s="22">
        <v>807600</v>
      </c>
      <c r="AC34" s="10">
        <v>807551.28</v>
      </c>
      <c r="AD34" s="13">
        <f t="shared" si="149"/>
        <v>9.0497145738779636</v>
      </c>
      <c r="AE34" s="13">
        <f t="shared" si="150"/>
        <v>99.993967310549777</v>
      </c>
      <c r="AF34" s="22">
        <v>35571600</v>
      </c>
      <c r="AG34" s="22">
        <v>36491100</v>
      </c>
      <c r="AH34" s="10">
        <v>36152272.950000003</v>
      </c>
      <c r="AI34" s="13">
        <f t="shared" si="38"/>
        <v>101.63240604864556</v>
      </c>
      <c r="AJ34" s="13">
        <f t="shared" si="39"/>
        <v>99.071480306156857</v>
      </c>
      <c r="AK34" s="22">
        <v>10647300</v>
      </c>
      <c r="AL34" s="22">
        <v>19519962</v>
      </c>
      <c r="AM34" s="10">
        <v>18810145.199999999</v>
      </c>
      <c r="AN34" s="13">
        <f t="shared" si="140"/>
        <v>176.6658702206193</v>
      </c>
      <c r="AO34" s="13">
        <f t="shared" si="141"/>
        <v>96.36363636363636</v>
      </c>
      <c r="AP34" s="22">
        <v>17203300</v>
      </c>
      <c r="AQ34" s="22">
        <v>15796000</v>
      </c>
      <c r="AR34" s="10">
        <v>15766651.91</v>
      </c>
      <c r="AS34" s="13">
        <f t="shared" si="3"/>
        <v>91.648997052891019</v>
      </c>
      <c r="AT34" s="13">
        <f t="shared" si="4"/>
        <v>99.81420555836921</v>
      </c>
      <c r="AU34" s="13"/>
      <c r="AV34" s="13"/>
      <c r="AW34" s="13"/>
      <c r="AX34" s="13"/>
      <c r="AY34" s="13"/>
      <c r="AZ34" s="10"/>
      <c r="BA34" s="22"/>
      <c r="BB34" s="10"/>
      <c r="BC34" s="10"/>
      <c r="BD34" s="10"/>
      <c r="BE34" s="22">
        <v>13187400</v>
      </c>
      <c r="BF34" s="22">
        <v>13187400</v>
      </c>
      <c r="BG34" s="10">
        <v>13167084.24</v>
      </c>
      <c r="BH34" s="13">
        <f t="shared" si="9"/>
        <v>99.845945675417454</v>
      </c>
      <c r="BI34" s="13">
        <f t="shared" si="10"/>
        <v>99.845945675417454</v>
      </c>
      <c r="BJ34" s="22">
        <v>213800</v>
      </c>
      <c r="BK34" s="22">
        <v>213800</v>
      </c>
      <c r="BL34" s="10">
        <v>213800</v>
      </c>
      <c r="BM34" s="13">
        <f t="shared" si="155"/>
        <v>100</v>
      </c>
      <c r="BN34" s="13">
        <f t="shared" si="156"/>
        <v>100</v>
      </c>
      <c r="BO34" s="22">
        <v>3192100</v>
      </c>
      <c r="BP34" s="22">
        <v>3192100</v>
      </c>
      <c r="BQ34" s="10">
        <v>3190038.6</v>
      </c>
      <c r="BR34" s="13">
        <f t="shared" si="44"/>
        <v>99.935421822624605</v>
      </c>
      <c r="BS34" s="13">
        <f t="shared" si="45"/>
        <v>99.935421822624605</v>
      </c>
      <c r="BT34" s="22">
        <v>64238200</v>
      </c>
      <c r="BU34" s="22">
        <v>96046000</v>
      </c>
      <c r="BV34" s="10">
        <v>96046000</v>
      </c>
      <c r="BW34" s="13">
        <f t="shared" si="47"/>
        <v>149.51539738037491</v>
      </c>
      <c r="BX34" s="13">
        <f t="shared" si="48"/>
        <v>100</v>
      </c>
      <c r="BY34" s="22">
        <v>1000000</v>
      </c>
      <c r="BZ34" s="22">
        <v>4617000</v>
      </c>
      <c r="CA34" s="10">
        <v>4615123.58</v>
      </c>
      <c r="CB34" s="13">
        <f t="shared" si="49"/>
        <v>461.51235799999995</v>
      </c>
      <c r="CC34" s="13">
        <f t="shared" si="50"/>
        <v>99.95935845787308</v>
      </c>
      <c r="CD34" s="13"/>
      <c r="CE34" s="22"/>
      <c r="CF34" s="10"/>
      <c r="CG34" s="14"/>
      <c r="CH34" s="13"/>
      <c r="CI34" s="22">
        <v>2369800</v>
      </c>
      <c r="CJ34" s="22">
        <v>2369800</v>
      </c>
      <c r="CK34" s="10">
        <v>2365497.5</v>
      </c>
      <c r="CL34" s="13">
        <f>CK34/CI34*100</f>
        <v>99.818444594480553</v>
      </c>
      <c r="CM34" s="13">
        <f>CK34/CJ34*100</f>
        <v>99.818444594480553</v>
      </c>
      <c r="CN34" s="22">
        <v>675000</v>
      </c>
      <c r="CO34" s="22">
        <v>855000</v>
      </c>
      <c r="CP34" s="10">
        <v>855000</v>
      </c>
      <c r="CQ34" s="13">
        <f t="shared" si="142"/>
        <v>126.66666666666666</v>
      </c>
      <c r="CR34" s="13">
        <f t="shared" si="143"/>
        <v>100</v>
      </c>
      <c r="CS34" s="22">
        <v>1579000</v>
      </c>
      <c r="CT34" s="22">
        <v>5041900</v>
      </c>
      <c r="CU34" s="10">
        <v>5041900</v>
      </c>
      <c r="CV34" s="13">
        <f t="shared" ref="CV34" si="159">CU34/CS34*100</f>
        <v>319.30968967701074</v>
      </c>
      <c r="CW34" s="13">
        <f t="shared" ref="CW34" si="160">CU34/CT34*100</f>
        <v>100</v>
      </c>
      <c r="CX34" s="4"/>
      <c r="CY34" s="4"/>
      <c r="CZ34" s="4"/>
      <c r="DA34" s="4"/>
      <c r="DB34" s="4"/>
      <c r="DC34" s="22">
        <v>2170300</v>
      </c>
      <c r="DD34" s="22">
        <v>2740200</v>
      </c>
      <c r="DE34" s="10">
        <v>2740200</v>
      </c>
      <c r="DF34" s="13">
        <f t="shared" si="57"/>
        <v>126.25904252868267</v>
      </c>
      <c r="DG34" s="13">
        <f t="shared" si="58"/>
        <v>100</v>
      </c>
      <c r="DH34" s="22">
        <v>566900</v>
      </c>
      <c r="DI34" s="22">
        <v>190900</v>
      </c>
      <c r="DJ34" s="10">
        <v>190690</v>
      </c>
      <c r="DK34" s="13">
        <f t="shared" si="118"/>
        <v>33.637325807020638</v>
      </c>
      <c r="DL34" s="13">
        <f t="shared" si="119"/>
        <v>99.889994761655316</v>
      </c>
      <c r="DM34" s="13"/>
      <c r="DN34" s="22"/>
      <c r="DO34" s="14"/>
      <c r="DP34" s="14"/>
      <c r="DQ34" s="10"/>
      <c r="DR34" s="22">
        <v>10395200</v>
      </c>
      <c r="DS34" s="22">
        <v>10395200</v>
      </c>
      <c r="DT34" s="10">
        <v>1890036</v>
      </c>
      <c r="DU34" s="13">
        <f t="shared" si="60"/>
        <v>18.181814683700171</v>
      </c>
      <c r="DV34" s="13">
        <f t="shared" si="61"/>
        <v>18.181814683700171</v>
      </c>
      <c r="DW34" s="22">
        <v>2835100</v>
      </c>
      <c r="DX34" s="22">
        <v>2835100</v>
      </c>
      <c r="DY34" s="10">
        <v>945018</v>
      </c>
      <c r="DZ34" s="13">
        <f t="shared" si="15"/>
        <v>33.332792494091919</v>
      </c>
      <c r="EA34" s="13">
        <f t="shared" si="16"/>
        <v>33.332792494091919</v>
      </c>
      <c r="EB34" s="13"/>
      <c r="EC34" s="22"/>
      <c r="ED34" s="10"/>
      <c r="EE34" s="14"/>
      <c r="EF34" s="14"/>
      <c r="EG34" s="22">
        <v>2900</v>
      </c>
      <c r="EH34" s="22">
        <v>2900</v>
      </c>
      <c r="EI34" s="10">
        <v>2900</v>
      </c>
      <c r="EJ34" s="13">
        <f t="shared" si="74"/>
        <v>100</v>
      </c>
      <c r="EK34" s="13">
        <f t="shared" si="75"/>
        <v>100</v>
      </c>
      <c r="EL34" s="13"/>
      <c r="EM34" s="22"/>
      <c r="EN34" s="10"/>
      <c r="EO34" s="13"/>
      <c r="EP34" s="13"/>
      <c r="EQ34" s="22">
        <v>120600</v>
      </c>
      <c r="ER34" s="22">
        <v>120900</v>
      </c>
      <c r="ES34" s="10">
        <v>120840</v>
      </c>
      <c r="ET34" s="13">
        <f t="shared" si="151"/>
        <v>100.19900497512437</v>
      </c>
      <c r="EU34" s="13">
        <f t="shared" si="152"/>
        <v>99.950372208436718</v>
      </c>
      <c r="EV34" s="22">
        <v>698100</v>
      </c>
      <c r="EW34" s="22"/>
      <c r="EX34" s="10"/>
      <c r="EY34" s="14"/>
      <c r="EZ34" s="14"/>
      <c r="FA34" s="22">
        <v>86148200</v>
      </c>
      <c r="FB34" s="22">
        <v>86148200</v>
      </c>
      <c r="FC34" s="10">
        <v>86148200</v>
      </c>
      <c r="FD34" s="13">
        <f t="shared" si="128"/>
        <v>100</v>
      </c>
      <c r="FE34" s="13">
        <f t="shared" si="129"/>
        <v>100</v>
      </c>
      <c r="FF34" s="22">
        <v>3946000</v>
      </c>
      <c r="FG34" s="22">
        <v>4729100</v>
      </c>
      <c r="FH34" s="10">
        <v>4729100</v>
      </c>
      <c r="FI34" s="13">
        <f t="shared" si="20"/>
        <v>119.84541307653321</v>
      </c>
      <c r="FJ34" s="13">
        <f t="shared" si="21"/>
        <v>100</v>
      </c>
      <c r="FK34" s="13"/>
      <c r="FL34" s="22"/>
      <c r="FM34" s="10"/>
      <c r="FN34" s="13"/>
      <c r="FO34" s="13"/>
      <c r="FP34" s="22">
        <v>993400</v>
      </c>
      <c r="FQ34" s="22">
        <v>1295100</v>
      </c>
      <c r="FR34" s="10">
        <v>1295100</v>
      </c>
      <c r="FS34" s="13">
        <f t="shared" si="23"/>
        <v>130.37044493658144</v>
      </c>
      <c r="FT34" s="13">
        <f t="shared" si="24"/>
        <v>100</v>
      </c>
      <c r="FU34" s="22">
        <v>1738100</v>
      </c>
      <c r="FV34" s="22">
        <v>1738100</v>
      </c>
      <c r="FW34" s="10">
        <v>1736563.76</v>
      </c>
      <c r="FX34" s="13">
        <f t="shared" si="25"/>
        <v>99.911613831194984</v>
      </c>
      <c r="FY34" s="13">
        <f t="shared" si="26"/>
        <v>99.911613831194984</v>
      </c>
      <c r="FZ34" s="22">
        <v>6500</v>
      </c>
      <c r="GA34" s="22">
        <v>6500</v>
      </c>
      <c r="GB34" s="10">
        <v>6500</v>
      </c>
      <c r="GC34" s="13">
        <f t="shared" si="83"/>
        <v>100</v>
      </c>
      <c r="GD34" s="13">
        <f t="shared" si="68"/>
        <v>100</v>
      </c>
      <c r="GE34" s="22">
        <v>4599000</v>
      </c>
      <c r="GF34" s="22">
        <v>4895200</v>
      </c>
      <c r="GG34" s="10">
        <v>4895200</v>
      </c>
      <c r="GH34" s="13">
        <f t="shared" si="69"/>
        <v>106.44053055011959</v>
      </c>
      <c r="GI34" s="13">
        <f t="shared" si="70"/>
        <v>100</v>
      </c>
    </row>
    <row r="35" spans="1:191" ht="28.9" customHeight="1" x14ac:dyDescent="0.2">
      <c r="A35" s="8" t="s">
        <v>43</v>
      </c>
      <c r="B35" s="22">
        <f t="shared" si="78"/>
        <v>0</v>
      </c>
      <c r="C35" s="8"/>
      <c r="D35" s="8"/>
      <c r="E35" s="8"/>
      <c r="F35" s="14"/>
      <c r="G35" s="6"/>
      <c r="H35" s="7"/>
      <c r="I35" s="5"/>
      <c r="J35" s="5"/>
      <c r="K35" s="5"/>
      <c r="L35" s="6"/>
      <c r="M35" s="11"/>
      <c r="N35" s="10"/>
      <c r="O35" s="10"/>
      <c r="P35" s="10"/>
      <c r="Q35" s="4"/>
      <c r="R35" s="11"/>
      <c r="S35" s="10"/>
      <c r="T35" s="11"/>
      <c r="U35" s="10"/>
      <c r="V35" s="4"/>
      <c r="W35" s="11"/>
      <c r="X35" s="10"/>
      <c r="Y35" s="14"/>
      <c r="Z35" s="10"/>
      <c r="AA35" s="4"/>
      <c r="AB35" s="11"/>
      <c r="AC35" s="10"/>
      <c r="AD35" s="18"/>
      <c r="AE35" s="10"/>
      <c r="AF35" s="4"/>
      <c r="AG35" s="11"/>
      <c r="AH35" s="10"/>
      <c r="AI35" s="17"/>
      <c r="AJ35" s="17"/>
      <c r="AK35" s="4"/>
      <c r="AL35" s="11"/>
      <c r="AM35" s="10"/>
      <c r="AN35" s="10"/>
      <c r="AO35" s="13"/>
      <c r="AP35" s="4"/>
      <c r="AQ35" s="11"/>
      <c r="AR35" s="10"/>
      <c r="AS35" s="14"/>
      <c r="AT35" s="10"/>
      <c r="AU35" s="4"/>
      <c r="AV35" s="11"/>
      <c r="AW35" s="10"/>
      <c r="AX35" s="10"/>
      <c r="AY35" s="10"/>
      <c r="AZ35" s="10"/>
      <c r="BA35" s="11"/>
      <c r="BB35" s="10"/>
      <c r="BC35" s="10"/>
      <c r="BD35" s="10"/>
      <c r="BE35" s="4"/>
      <c r="BF35" s="11"/>
      <c r="BG35" s="10"/>
      <c r="BH35" s="13"/>
      <c r="BI35" s="10"/>
      <c r="BJ35" s="4"/>
      <c r="BK35" s="11"/>
      <c r="BL35" s="10"/>
      <c r="BM35" s="10"/>
      <c r="BN35" s="10"/>
      <c r="BO35" s="4"/>
      <c r="BP35" s="11"/>
      <c r="BQ35" s="10"/>
      <c r="BR35" s="10"/>
      <c r="BS35" s="10"/>
      <c r="BT35" s="4"/>
      <c r="BU35" s="11"/>
      <c r="BV35" s="10"/>
      <c r="BW35" s="10"/>
      <c r="BX35" s="10"/>
      <c r="BY35" s="4"/>
      <c r="BZ35" s="11"/>
      <c r="CA35" s="10"/>
      <c r="CB35" s="10"/>
      <c r="CC35" s="13"/>
      <c r="CD35" s="4"/>
      <c r="CE35" s="11"/>
      <c r="CF35" s="10"/>
      <c r="CG35" s="10"/>
      <c r="CH35" s="10"/>
      <c r="CI35" s="4"/>
      <c r="CJ35" s="11"/>
      <c r="CK35" s="10"/>
      <c r="CL35" s="10"/>
      <c r="CM35" s="10"/>
      <c r="CN35" s="4"/>
      <c r="CO35" s="11"/>
      <c r="CP35" s="10"/>
      <c r="CQ35" s="13"/>
      <c r="CR35" s="10"/>
      <c r="CS35" s="4"/>
      <c r="CT35" s="11"/>
      <c r="CU35" s="10"/>
      <c r="CV35" s="13"/>
      <c r="CW35" s="10"/>
      <c r="CX35" s="4"/>
      <c r="CY35" s="11"/>
      <c r="CZ35" s="10"/>
      <c r="DA35" s="10"/>
      <c r="DB35" s="10"/>
      <c r="DC35" s="4"/>
      <c r="DD35" s="11"/>
      <c r="DE35" s="10"/>
      <c r="DF35" s="10"/>
      <c r="DG35" s="13"/>
      <c r="DH35" s="4"/>
      <c r="DI35" s="11"/>
      <c r="DJ35" s="10"/>
      <c r="DK35" s="10"/>
      <c r="DL35" s="10"/>
      <c r="DM35" s="10"/>
      <c r="DN35" s="4"/>
      <c r="DO35" s="11"/>
      <c r="DP35" s="10"/>
      <c r="DQ35" s="10"/>
      <c r="DR35" s="4"/>
      <c r="DS35" s="11"/>
      <c r="DT35" s="10"/>
      <c r="DU35" s="20"/>
      <c r="DV35" s="14"/>
      <c r="DW35" s="4"/>
      <c r="DX35" s="11"/>
      <c r="DY35" s="10"/>
      <c r="DZ35" s="10"/>
      <c r="EA35" s="10"/>
      <c r="EB35" s="4"/>
      <c r="EC35" s="11"/>
      <c r="ED35" s="10"/>
      <c r="EE35" s="10"/>
      <c r="EF35" s="10"/>
      <c r="EG35" s="4"/>
      <c r="EH35" s="11"/>
      <c r="EI35" s="10"/>
      <c r="EJ35" s="13"/>
      <c r="EK35" s="10"/>
      <c r="EL35" s="4"/>
      <c r="EM35" s="11"/>
      <c r="EN35" s="10"/>
      <c r="EO35" s="10"/>
      <c r="EP35" s="10"/>
      <c r="EQ35" s="4"/>
      <c r="ER35" s="11"/>
      <c r="ES35" s="10"/>
      <c r="ET35" s="22"/>
      <c r="EU35" s="13"/>
      <c r="EV35" s="4"/>
      <c r="EW35" s="11"/>
      <c r="EX35" s="10"/>
      <c r="EY35" s="10"/>
      <c r="EZ35" s="10"/>
      <c r="FA35" s="4"/>
      <c r="FB35" s="11"/>
      <c r="FC35" s="10"/>
      <c r="FD35" s="10"/>
      <c r="FE35" s="10"/>
      <c r="FF35" s="4"/>
      <c r="FG35" s="11"/>
      <c r="FH35" s="10"/>
      <c r="FI35" s="10"/>
      <c r="FJ35" s="14"/>
      <c r="FK35" s="14"/>
      <c r="FL35" s="14"/>
      <c r="FM35" s="14"/>
      <c r="FN35" s="14"/>
      <c r="FO35" s="14"/>
      <c r="FP35" s="4"/>
      <c r="FQ35" s="11"/>
      <c r="FR35" s="10"/>
      <c r="FS35" s="10"/>
      <c r="FT35" s="10"/>
      <c r="FU35" s="4"/>
      <c r="FV35" s="11"/>
      <c r="FW35" s="10"/>
      <c r="FX35" s="10"/>
      <c r="FY35" s="10"/>
      <c r="FZ35" s="4"/>
      <c r="GA35" s="11"/>
      <c r="GB35" s="10"/>
      <c r="GC35" s="3"/>
      <c r="GD35" s="13"/>
      <c r="GE35" s="3"/>
      <c r="GF35" s="3"/>
      <c r="GG35" s="3"/>
      <c r="GH35" s="3"/>
      <c r="GI35" s="3"/>
    </row>
  </sheetData>
  <mergeCells count="292">
    <mergeCell ref="FA4:FE4"/>
    <mergeCell ref="FA9:FE9"/>
    <mergeCell ref="EW6:EW7"/>
    <mergeCell ref="EX6:EX7"/>
    <mergeCell ref="EY6:EZ6"/>
    <mergeCell ref="EV8:EZ8"/>
    <mergeCell ref="EV9:EZ9"/>
    <mergeCell ref="EQ6:EQ7"/>
    <mergeCell ref="ER6:ER7"/>
    <mergeCell ref="ES6:ES7"/>
    <mergeCell ref="ET6:EU6"/>
    <mergeCell ref="EQ8:EU8"/>
    <mergeCell ref="FA6:FA7"/>
    <mergeCell ref="FB6:FB7"/>
    <mergeCell ref="FC6:FC7"/>
    <mergeCell ref="FD6:FE6"/>
    <mergeCell ref="FA8:FE8"/>
    <mergeCell ref="O3:P3"/>
    <mergeCell ref="EL4:EP4"/>
    <mergeCell ref="EQ4:EU4"/>
    <mergeCell ref="EV4:EZ4"/>
    <mergeCell ref="BY4:CM4"/>
    <mergeCell ref="DC4:DG4"/>
    <mergeCell ref="CN4:DB4"/>
    <mergeCell ref="DH4:DL4"/>
    <mergeCell ref="DM4:DQ4"/>
    <mergeCell ref="DR4:EF4"/>
    <mergeCell ref="EG4:EK4"/>
    <mergeCell ref="B2:P2"/>
    <mergeCell ref="A4:A9"/>
    <mergeCell ref="G4:K4"/>
    <mergeCell ref="L4:P4"/>
    <mergeCell ref="Q4:AE4"/>
    <mergeCell ref="GE4:GI4"/>
    <mergeCell ref="E6:F6"/>
    <mergeCell ref="B4:F5"/>
    <mergeCell ref="B6:B9"/>
    <mergeCell ref="C6:C9"/>
    <mergeCell ref="D6:D9"/>
    <mergeCell ref="E7:E9"/>
    <mergeCell ref="F7:F9"/>
    <mergeCell ref="AF4:AT4"/>
    <mergeCell ref="AU4:BI4"/>
    <mergeCell ref="BT4:BX4"/>
    <mergeCell ref="FZ9:GD9"/>
    <mergeCell ref="GE5:GI5"/>
    <mergeCell ref="GE6:GE7"/>
    <mergeCell ref="GF6:GF7"/>
    <mergeCell ref="GG6:GG7"/>
    <mergeCell ref="DM5:DQ5"/>
    <mergeCell ref="DM6:DM7"/>
    <mergeCell ref="DN6:DN7"/>
    <mergeCell ref="GH6:GI6"/>
    <mergeCell ref="GE8:GI8"/>
    <mergeCell ref="GE9:GI9"/>
    <mergeCell ref="FZ6:FZ7"/>
    <mergeCell ref="GA6:GA7"/>
    <mergeCell ref="GB6:GB7"/>
    <mergeCell ref="GC6:GD6"/>
    <mergeCell ref="FZ8:GD8"/>
    <mergeCell ref="FF4:FJ4"/>
    <mergeCell ref="FF5:FJ5"/>
    <mergeCell ref="FF6:FF7"/>
    <mergeCell ref="FG6:FG7"/>
    <mergeCell ref="FH6:FH7"/>
    <mergeCell ref="FI6:FJ6"/>
    <mergeCell ref="FF8:FJ8"/>
    <mergeCell ref="FF9:FJ9"/>
    <mergeCell ref="FU4:FY4"/>
    <mergeCell ref="FZ4:GD4"/>
    <mergeCell ref="FP9:FT9"/>
    <mergeCell ref="FP8:FT8"/>
    <mergeCell ref="FS6:FT6"/>
    <mergeCell ref="FR6:FR7"/>
    <mergeCell ref="FQ6:FQ7"/>
    <mergeCell ref="FP6:FP7"/>
    <mergeCell ref="FK5:FO5"/>
    <mergeCell ref="EN6:EN7"/>
    <mergeCell ref="EO6:EP6"/>
    <mergeCell ref="EL9:EP9"/>
    <mergeCell ref="EG6:EG7"/>
    <mergeCell ref="EH6:EH7"/>
    <mergeCell ref="EI6:EI7"/>
    <mergeCell ref="EJ6:EK6"/>
    <mergeCell ref="EG8:EK8"/>
    <mergeCell ref="EQ9:EU9"/>
    <mergeCell ref="EL8:EP8"/>
    <mergeCell ref="EG9:EK9"/>
    <mergeCell ref="EL6:EL7"/>
    <mergeCell ref="EM6:EM7"/>
    <mergeCell ref="FK6:FK7"/>
    <mergeCell ref="FL6:FL7"/>
    <mergeCell ref="FM6:FM7"/>
    <mergeCell ref="FN6:FO6"/>
    <mergeCell ref="FK8:FO8"/>
    <mergeCell ref="FK9:FO9"/>
    <mergeCell ref="DW9:EA9"/>
    <mergeCell ref="EB5:EF5"/>
    <mergeCell ref="EB6:EB7"/>
    <mergeCell ref="EC6:EC7"/>
    <mergeCell ref="ED6:ED7"/>
    <mergeCell ref="EE6:EF6"/>
    <mergeCell ref="EB8:EF8"/>
    <mergeCell ref="EB9:EF9"/>
    <mergeCell ref="DW6:DW7"/>
    <mergeCell ref="DX6:DX7"/>
    <mergeCell ref="DY6:DY7"/>
    <mergeCell ref="DZ6:EA6"/>
    <mergeCell ref="DW8:EA8"/>
    <mergeCell ref="DH9:DL9"/>
    <mergeCell ref="DR6:DR7"/>
    <mergeCell ref="DS6:DS7"/>
    <mergeCell ref="DT6:DT7"/>
    <mergeCell ref="DU6:DV6"/>
    <mergeCell ref="DR8:DV8"/>
    <mergeCell ref="DR9:DV9"/>
    <mergeCell ref="DH6:DH7"/>
    <mergeCell ref="DI6:DI7"/>
    <mergeCell ref="DJ6:DJ7"/>
    <mergeCell ref="DK6:DL6"/>
    <mergeCell ref="DH8:DL8"/>
    <mergeCell ref="DO6:DO7"/>
    <mergeCell ref="DP6:DQ6"/>
    <mergeCell ref="DM8:DQ8"/>
    <mergeCell ref="DM9:DQ9"/>
    <mergeCell ref="CX9:DB9"/>
    <mergeCell ref="DC5:DG5"/>
    <mergeCell ref="DC6:DC7"/>
    <mergeCell ref="DD6:DD7"/>
    <mergeCell ref="DE6:DE7"/>
    <mergeCell ref="DF6:DG6"/>
    <mergeCell ref="DC8:DG8"/>
    <mergeCell ref="DC9:DG9"/>
    <mergeCell ref="CN9:CR9"/>
    <mergeCell ref="CS5:CW5"/>
    <mergeCell ref="CS6:CS7"/>
    <mergeCell ref="CT6:CT7"/>
    <mergeCell ref="CU6:CU7"/>
    <mergeCell ref="CS8:CW8"/>
    <mergeCell ref="CS9:CW9"/>
    <mergeCell ref="CO6:CO7"/>
    <mergeCell ref="CP6:CP7"/>
    <mergeCell ref="CQ6:CR6"/>
    <mergeCell ref="CD9:CH9"/>
    <mergeCell ref="CI5:CM5"/>
    <mergeCell ref="CI6:CI7"/>
    <mergeCell ref="CJ6:CJ7"/>
    <mergeCell ref="CK6:CK7"/>
    <mergeCell ref="CL6:CM6"/>
    <mergeCell ref="CI8:CM8"/>
    <mergeCell ref="CI9:CM9"/>
    <mergeCell ref="BT9:BX9"/>
    <mergeCell ref="BY5:CC5"/>
    <mergeCell ref="BY6:BY7"/>
    <mergeCell ref="BZ6:BZ7"/>
    <mergeCell ref="CA6:CA7"/>
    <mergeCell ref="CB6:CC6"/>
    <mergeCell ref="BY8:CC8"/>
    <mergeCell ref="BY9:CC9"/>
    <mergeCell ref="BT5:BX5"/>
    <mergeCell ref="BT6:BT7"/>
    <mergeCell ref="BU6:BU7"/>
    <mergeCell ref="BV6:BV7"/>
    <mergeCell ref="BW6:BX6"/>
    <mergeCell ref="BE8:BI8"/>
    <mergeCell ref="BE9:BI9"/>
    <mergeCell ref="BC6:BD6"/>
    <mergeCell ref="AZ6:AZ7"/>
    <mergeCell ref="BA6:BA7"/>
    <mergeCell ref="BB6:BB7"/>
    <mergeCell ref="BJ9:BN9"/>
    <mergeCell ref="BO5:BS5"/>
    <mergeCell ref="BO4:BS4"/>
    <mergeCell ref="BO6:BO7"/>
    <mergeCell ref="BP6:BP7"/>
    <mergeCell ref="BQ6:BQ7"/>
    <mergeCell ref="BO8:BS8"/>
    <mergeCell ref="BO9:BS9"/>
    <mergeCell ref="BJ4:BN4"/>
    <mergeCell ref="BJ5:BN5"/>
    <mergeCell ref="BJ6:BJ7"/>
    <mergeCell ref="BK6:BK7"/>
    <mergeCell ref="BL6:BL7"/>
    <mergeCell ref="BM6:BN6"/>
    <mergeCell ref="BR6:BS6"/>
    <mergeCell ref="AU8:AY8"/>
    <mergeCell ref="AU9:AY9"/>
    <mergeCell ref="AP5:AT5"/>
    <mergeCell ref="AP6:AP7"/>
    <mergeCell ref="AQ6:AQ7"/>
    <mergeCell ref="AR6:AR7"/>
    <mergeCell ref="AS6:AT6"/>
    <mergeCell ref="AU5:BD5"/>
    <mergeCell ref="AZ8:BD8"/>
    <mergeCell ref="AZ9:BD9"/>
    <mergeCell ref="V9:Z9"/>
    <mergeCell ref="AA5:AE5"/>
    <mergeCell ref="AA6:AA7"/>
    <mergeCell ref="AB6:AB7"/>
    <mergeCell ref="AC6:AC7"/>
    <mergeCell ref="AD6:AE6"/>
    <mergeCell ref="AA8:AE8"/>
    <mergeCell ref="AA9:AE9"/>
    <mergeCell ref="V5:Z5"/>
    <mergeCell ref="V6:V7"/>
    <mergeCell ref="W6:W7"/>
    <mergeCell ref="X6:X7"/>
    <mergeCell ref="Y6:Z6"/>
    <mergeCell ref="L9:P9"/>
    <mergeCell ref="Q5:U5"/>
    <mergeCell ref="Q6:Q7"/>
    <mergeCell ref="R6:R7"/>
    <mergeCell ref="S6:S7"/>
    <mergeCell ref="Q8:U8"/>
    <mergeCell ref="Q9:U9"/>
    <mergeCell ref="L5:P5"/>
    <mergeCell ref="L6:L7"/>
    <mergeCell ref="M6:M7"/>
    <mergeCell ref="N6:N7"/>
    <mergeCell ref="O6:P6"/>
    <mergeCell ref="G6:G7"/>
    <mergeCell ref="J6:K6"/>
    <mergeCell ref="G5:K5"/>
    <mergeCell ref="G8:K8"/>
    <mergeCell ref="G9:K9"/>
    <mergeCell ref="CD8:CH8"/>
    <mergeCell ref="CN8:CR8"/>
    <mergeCell ref="CX8:DB8"/>
    <mergeCell ref="BJ8:BN8"/>
    <mergeCell ref="BT8:BX8"/>
    <mergeCell ref="AF8:AJ8"/>
    <mergeCell ref="AP8:AT8"/>
    <mergeCell ref="L8:P8"/>
    <mergeCell ref="V8:Z8"/>
    <mergeCell ref="CV6:CW6"/>
    <mergeCell ref="CX6:CX7"/>
    <mergeCell ref="CY6:CY7"/>
    <mergeCell ref="CZ6:CZ7"/>
    <mergeCell ref="DA6:DB6"/>
    <mergeCell ref="CG6:CH6"/>
    <mergeCell ref="CD6:CD7"/>
    <mergeCell ref="CE6:CE7"/>
    <mergeCell ref="CF6:CF7"/>
    <mergeCell ref="CN6:CN7"/>
    <mergeCell ref="T6:U6"/>
    <mergeCell ref="H6:H7"/>
    <mergeCell ref="I6:I7"/>
    <mergeCell ref="FP5:FT5"/>
    <mergeCell ref="FZ5:GD5"/>
    <mergeCell ref="EG5:EK5"/>
    <mergeCell ref="EL5:EP5"/>
    <mergeCell ref="EQ5:EU5"/>
    <mergeCell ref="FA5:FE5"/>
    <mergeCell ref="DH5:DL5"/>
    <mergeCell ref="DR5:DV5"/>
    <mergeCell ref="DW5:EA5"/>
    <mergeCell ref="CD5:CH5"/>
    <mergeCell ref="CN5:CR5"/>
    <mergeCell ref="CX5:DB5"/>
    <mergeCell ref="BE5:BI5"/>
    <mergeCell ref="BE6:BE7"/>
    <mergeCell ref="BF6:BF7"/>
    <mergeCell ref="BG6:BG7"/>
    <mergeCell ref="BH6:BI6"/>
    <mergeCell ref="EV5:EZ5"/>
    <mergeCell ref="EV6:EV7"/>
    <mergeCell ref="AF5:AJ5"/>
    <mergeCell ref="AK5:AO5"/>
    <mergeCell ref="FK4:FT4"/>
    <mergeCell ref="FU5:FY5"/>
    <mergeCell ref="FU6:FU7"/>
    <mergeCell ref="FV6:FV7"/>
    <mergeCell ref="FW6:FW7"/>
    <mergeCell ref="FX6:FY6"/>
    <mergeCell ref="FU8:FY8"/>
    <mergeCell ref="FU9:FY9"/>
    <mergeCell ref="AH6:AH7"/>
    <mergeCell ref="AI6:AJ6"/>
    <mergeCell ref="AF9:AJ9"/>
    <mergeCell ref="AK6:AK7"/>
    <mergeCell ref="AL6:AL7"/>
    <mergeCell ref="AM6:AM7"/>
    <mergeCell ref="AK8:AO8"/>
    <mergeCell ref="AK9:AO9"/>
    <mergeCell ref="AN6:AO6"/>
    <mergeCell ref="AF6:AF7"/>
    <mergeCell ref="AG6:AG7"/>
    <mergeCell ref="AP9:AT9"/>
    <mergeCell ref="AU6:AU7"/>
    <mergeCell ref="AV6:AV7"/>
    <mergeCell ref="AW6:AW7"/>
    <mergeCell ref="AX6:AY6"/>
  </mergeCells>
  <pageMargins left="0.59055118110236227" right="0.27559055118110237" top="0.39370078740157483" bottom="0.35433070866141736" header="0.23622047244094491" footer="0.31496062992125984"/>
  <pageSetup paperSize="9" scale="73" firstPageNumber="1687" orientation="landscape" useFirstPageNumber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год</vt:lpstr>
      <vt:lpstr>год!Заголовки_для_печати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Бетехтина Ксения Александровна</cp:lastModifiedBy>
  <cp:lastPrinted>2021-05-04T06:23:37Z</cp:lastPrinted>
  <dcterms:created xsi:type="dcterms:W3CDTF">2020-04-07T05:16:03Z</dcterms:created>
  <dcterms:modified xsi:type="dcterms:W3CDTF">2021-05-14T08:00:00Z</dcterms:modified>
</cp:coreProperties>
</file>